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s-gotanda01\五反田メイン\バレーボール関連\全日本大学バレーボール連盟\スーパーカレッジバレー（全日本選手権）\○エントリー届\2024\"/>
    </mc:Choice>
  </mc:AlternateContent>
  <xr:revisionPtr revIDLastSave="0" documentId="13_ncr:1_{A81A20B1-1047-43FB-A366-8CBA0444A5A9}" xr6:coauthVersionLast="47" xr6:coauthVersionMax="47" xr10:uidLastSave="{00000000-0000-0000-0000-000000000000}"/>
  <workbookProtection workbookPassword="CC49" lockStructure="1"/>
  <bookViews>
    <workbookView xWindow="4020" yWindow="1650" windowWidth="24780" windowHeight="15930" xr2:uid="{300F9E26-06BB-4200-96AF-0A56A6AE22C9}"/>
  </bookViews>
  <sheets>
    <sheet name="エントリー" sheetId="1" r:id="rId1"/>
    <sheet name="印刷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1" l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31" i="1"/>
  <c r="F37" i="2"/>
  <c r="F36" i="2"/>
  <c r="F35" i="2"/>
  <c r="B72" i="2"/>
  <c r="D69" i="2"/>
  <c r="F68" i="2"/>
  <c r="H68" i="2"/>
  <c r="F69" i="2"/>
  <c r="H69" i="2"/>
  <c r="H67" i="2"/>
  <c r="F67" i="2"/>
  <c r="D68" i="2"/>
  <c r="D67" i="2"/>
  <c r="D62" i="2"/>
  <c r="F62" i="2"/>
  <c r="D63" i="2"/>
  <c r="F63" i="2"/>
  <c r="D64" i="2"/>
  <c r="F64" i="2"/>
  <c r="F61" i="2"/>
  <c r="E56" i="2"/>
  <c r="D61" i="2"/>
  <c r="D57" i="2"/>
  <c r="E57" i="2"/>
  <c r="D58" i="2"/>
  <c r="E58" i="2"/>
  <c r="D56" i="2"/>
  <c r="E52" i="2"/>
  <c r="E53" i="2"/>
  <c r="E51" i="2"/>
  <c r="D52" i="2"/>
  <c r="D53" i="2"/>
  <c r="D48" i="2"/>
  <c r="E46" i="2"/>
  <c r="D46" i="2"/>
  <c r="E48" i="2"/>
  <c r="E44" i="2"/>
  <c r="D44" i="2"/>
  <c r="D42" i="2"/>
  <c r="E41" i="2"/>
  <c r="D41" i="2"/>
  <c r="E45" i="2"/>
  <c r="E47" i="2"/>
  <c r="E43" i="2"/>
  <c r="E40" i="2"/>
  <c r="D51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D45" i="2"/>
  <c r="D47" i="2"/>
  <c r="D43" i="2"/>
  <c r="D40" i="2"/>
  <c r="D36" i="2"/>
  <c r="D37" i="2"/>
  <c r="D35" i="2"/>
  <c r="D32" i="2"/>
  <c r="B32" i="2"/>
  <c r="I3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14" i="2"/>
  <c r="G8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14" i="2"/>
  <c r="E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C14" i="2"/>
  <c r="B14" i="2"/>
  <c r="D8" i="2"/>
  <c r="D9" i="2"/>
  <c r="D7" i="2"/>
  <c r="D6" i="2"/>
  <c r="G26" i="1"/>
  <c r="F26" i="1"/>
  <c r="E26" i="1"/>
  <c r="D26" i="1" a="1"/>
  <c r="D26" i="1"/>
  <c r="G9" i="2"/>
  <c r="D4" i="2"/>
  <c r="B4" i="2"/>
  <c r="B2" i="2"/>
  <c r="B3" i="2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31" i="1"/>
  <c r="R78" i="1"/>
  <c r="R77" i="1"/>
  <c r="R76" i="1"/>
  <c r="R70" i="1"/>
  <c r="R71" i="1"/>
  <c r="R72" i="1"/>
  <c r="J83" i="1"/>
  <c r="J84" i="1"/>
  <c r="J85" i="1"/>
  <c r="J82" i="1"/>
  <c r="R5" i="1"/>
  <c r="R64" i="1"/>
  <c r="R65" i="1"/>
  <c r="R66" i="1"/>
  <c r="R61" i="1"/>
  <c r="R20" i="1"/>
  <c r="R2" i="1" l="1"/>
</calcChain>
</file>

<file path=xl/sharedStrings.xml><?xml version="1.0" encoding="utf-8"?>
<sst xmlns="http://schemas.openxmlformats.org/spreadsheetml/2006/main" count="158" uniqueCount="92">
  <si>
    <t>大学名</t>
    <rPh sb="0" eb="2">
      <t>ダイガク</t>
    </rPh>
    <rPh sb="2" eb="3">
      <t>ナ</t>
    </rPh>
    <phoneticPr fontId="1"/>
  </si>
  <si>
    <t>大学所在地</t>
    <rPh sb="0" eb="2">
      <t>ダイガク</t>
    </rPh>
    <rPh sb="2" eb="5">
      <t>ショザイチ</t>
    </rPh>
    <phoneticPr fontId="1"/>
  </si>
  <si>
    <t>所属学連・部</t>
    <rPh sb="0" eb="2">
      <t>ショゾク</t>
    </rPh>
    <rPh sb="2" eb="4">
      <t>ガクレン</t>
    </rPh>
    <rPh sb="5" eb="6">
      <t>ブ</t>
    </rPh>
    <phoneticPr fontId="1"/>
  </si>
  <si>
    <t>大学番号</t>
    <rPh sb="0" eb="2">
      <t>ダイガク</t>
    </rPh>
    <rPh sb="2" eb="4">
      <t>バンゴウ</t>
    </rPh>
    <phoneticPr fontId="1"/>
  </si>
  <si>
    <t>監督</t>
    <rPh sb="0" eb="2">
      <t>カントク</t>
    </rPh>
    <phoneticPr fontId="1"/>
  </si>
  <si>
    <t>コーチ</t>
    <phoneticPr fontId="1"/>
  </si>
  <si>
    <t>トレーナー</t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</si>
  <si>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</si>
  <si>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</si>
  <si>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</si>
  <si>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学年</t>
    <rPh sb="0" eb="2">
      <t>ガクネン</t>
    </rPh>
    <phoneticPr fontId="1"/>
  </si>
  <si>
    <t>学部</t>
    <rPh sb="0" eb="2">
      <t>ガクブ</t>
    </rPh>
    <phoneticPr fontId="1"/>
  </si>
  <si>
    <t>出身高</t>
    <rPh sb="0" eb="2">
      <t>シュッシン</t>
    </rPh>
    <rPh sb="2" eb="3">
      <t>コウ</t>
    </rPh>
    <phoneticPr fontId="1"/>
  </si>
  <si>
    <t>身長</t>
    <rPh sb="0" eb="2">
      <t>シンチョウ</t>
    </rPh>
    <phoneticPr fontId="1"/>
  </si>
  <si>
    <t>ポジション</t>
    <phoneticPr fontId="1"/>
  </si>
  <si>
    <t>主将</t>
    <rPh sb="0" eb="2">
      <t>シュショウ</t>
    </rPh>
    <phoneticPr fontId="1"/>
  </si>
  <si>
    <t>最高
到達点</t>
    <rPh sb="0" eb="2">
      <t>サイコウ</t>
    </rPh>
    <rPh sb="3" eb="6">
      <t>トウタツテン</t>
    </rPh>
    <phoneticPr fontId="1"/>
  </si>
  <si>
    <t>▼選手エントリー</t>
    <rPh sb="1" eb="3">
      <t>センシュ</t>
    </rPh>
    <phoneticPr fontId="1"/>
  </si>
  <si>
    <t>▼スタッフ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</si>
  <si>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</si>
  <si>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</si>
  <si>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</si>
  <si>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</si>
  <si>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</si>
  <si>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</si>
  <si>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資格(級)</t>
    <rPh sb="0" eb="2">
      <t>シカク</t>
    </rPh>
    <rPh sb="3" eb="4">
      <t>キュウ</t>
    </rPh>
    <phoneticPr fontId="1"/>
  </si>
  <si>
    <t>代表者住所</t>
    <rPh sb="0" eb="3">
      <t>ダイヒョウシャ</t>
    </rPh>
    <rPh sb="3" eb="5">
      <t>ジュウショ</t>
    </rPh>
    <phoneticPr fontId="1"/>
  </si>
  <si>
    <t>▼大人氏名確認表</t>
    <rPh sb="1" eb="3">
      <t>オトナ</t>
    </rPh>
    <rPh sb="3" eb="5">
      <t>シメイ</t>
    </rPh>
    <rPh sb="5" eb="7">
      <t>カクニン</t>
    </rPh>
    <rPh sb="7" eb="8">
      <t>ヒョウ</t>
    </rPh>
    <phoneticPr fontId="1"/>
  </si>
  <si>
    <t>代表者</t>
    <rPh sb="0" eb="2">
      <t>ダイヒョウ</t>
    </rPh>
    <rPh sb="2" eb="3">
      <t>シャ</t>
    </rPh>
    <phoneticPr fontId="1"/>
  </si>
  <si>
    <t>▼大会中の代表者連絡先</t>
    <rPh sb="1" eb="3">
      <t>タイカイ</t>
    </rPh>
    <rPh sb="3" eb="4">
      <t>チュウ</t>
    </rPh>
    <rPh sb="5" eb="8">
      <t>ダイヒョウシャ</t>
    </rPh>
    <rPh sb="8" eb="11">
      <t>レンラクサキ</t>
    </rPh>
    <phoneticPr fontId="1"/>
  </si>
  <si>
    <t>　　　　　学連(事務局)使用欄</t>
    <rPh sb="5" eb="7">
      <t>ガクレン</t>
    </rPh>
    <rPh sb="8" eb="11">
      <t>ジムキョク</t>
    </rPh>
    <rPh sb="12" eb="14">
      <t>シヨウ</t>
    </rPh>
    <rPh sb="14" eb="15">
      <t>ラン</t>
    </rPh>
    <phoneticPr fontId="1"/>
  </si>
  <si>
    <t>責任者(部長)</t>
    <rPh sb="0" eb="3">
      <t>セキニンシャ</t>
    </rPh>
    <rPh sb="4" eb="6">
      <t>ブチョウ</t>
    </rPh>
    <phoneticPr fontId="1"/>
  </si>
  <si>
    <t>「～高校」は「～高」とする
「大学付(附)属」は「大付(附)」とする
「女子高」は「女高」とする
「商(農工実)業高」は「業」を省略する</t>
    <rPh sb="2" eb="4">
      <t>コウコウ</t>
    </rPh>
    <rPh sb="8" eb="9">
      <t>タカ</t>
    </rPh>
    <rPh sb="15" eb="17">
      <t>ダイガク</t>
    </rPh>
    <rPh sb="17" eb="18">
      <t>ヅケ</t>
    </rPh>
    <rPh sb="19" eb="20">
      <t>フ</t>
    </rPh>
    <rPh sb="21" eb="22">
      <t>ゾク</t>
    </rPh>
    <rPh sb="25" eb="26">
      <t>ダイ</t>
    </rPh>
    <rPh sb="26" eb="27">
      <t>ツキ</t>
    </rPh>
    <rPh sb="28" eb="29">
      <t>フ</t>
    </rPh>
    <rPh sb="36" eb="39">
      <t>ジョシコウ</t>
    </rPh>
    <rPh sb="42" eb="43">
      <t>オンナ</t>
    </rPh>
    <rPh sb="43" eb="44">
      <t>タカ</t>
    </rPh>
    <rPh sb="50" eb="51">
      <t>ショウ</t>
    </rPh>
    <rPh sb="52" eb="54">
      <t>ノウコウ</t>
    </rPh>
    <rPh sb="54" eb="55">
      <t>ミノル</t>
    </rPh>
    <rPh sb="56" eb="57">
      <t>ギョウ</t>
    </rPh>
    <rPh sb="57" eb="58">
      <t>タカ</t>
    </rPh>
    <rPh sb="61" eb="62">
      <t>ギョウ</t>
    </rPh>
    <rPh sb="64" eb="66">
      <t>ショウリャク</t>
    </rPh>
    <phoneticPr fontId="1"/>
  </si>
  <si>
    <t>リストから
1つ選択</t>
    <rPh sb="8" eb="10">
      <t>センタク</t>
    </rPh>
    <phoneticPr fontId="1"/>
  </si>
  <si>
    <t>↑都道府県から入力して下さい。また「1丁目2番3号」などは「1-2-3」のようにして下さい</t>
    <rPh sb="1" eb="5">
      <t>トドウフケン</t>
    </rPh>
    <rPh sb="7" eb="9">
      <t>ニュウリョク</t>
    </rPh>
    <rPh sb="11" eb="12">
      <t>シタ</t>
    </rPh>
    <rPh sb="19" eb="21">
      <t>チョウメ</t>
    </rPh>
    <rPh sb="22" eb="23">
      <t>バン</t>
    </rPh>
    <rPh sb="24" eb="25">
      <t>ゴウ</t>
    </rPh>
    <rPh sb="42" eb="43">
      <t>クダ</t>
    </rPh>
    <phoneticPr fontId="1"/>
  </si>
  <si>
    <t xml:space="preserve"> ←代表者のみ住所入力</t>
    <rPh sb="2" eb="5">
      <t>ダイヒョウシャ</t>
    </rPh>
    <rPh sb="7" eb="9">
      <t>ジュウショ</t>
    </rPh>
    <rPh sb="9" eb="11">
      <t>ニュウリョク</t>
    </rPh>
    <phoneticPr fontId="1"/>
  </si>
  <si>
    <t>生年/月/日</t>
    <rPh sb="0" eb="2">
      <t>セイネン</t>
    </rPh>
    <rPh sb="2" eb="3">
      <t>ガツ</t>
    </rPh>
    <rPh sb="4" eb="5">
      <t>ヒ</t>
    </rPh>
    <phoneticPr fontId="1"/>
  </si>
  <si>
    <t>以下余白</t>
    <rPh sb="0" eb="2">
      <t>イカ</t>
    </rPh>
    <rPh sb="2" eb="4">
      <t>ヨハク</t>
    </rPh>
    <phoneticPr fontId="1"/>
  </si>
  <si>
    <t>▼学連（事務局）への伝達事項</t>
    <rPh sb="1" eb="3">
      <t>ガクレン</t>
    </rPh>
    <rPh sb="2" eb="3">
      <t>レン</t>
    </rPh>
    <rPh sb="4" eb="7">
      <t>ジムキョク</t>
    </rPh>
    <rPh sb="10" eb="12">
      <t>デンタツ</t>
    </rPh>
    <rPh sb="12" eb="14">
      <t>ジコウ</t>
    </rPh>
    <phoneticPr fontId="1"/>
  </si>
  <si>
    <t>要確認事項</t>
    <rPh sb="0" eb="1">
      <t>ヨウ</t>
    </rPh>
    <rPh sb="1" eb="3">
      <t>カクニン</t>
    </rPh>
    <rPh sb="3" eb="5">
      <t>ジコウ</t>
    </rPh>
    <phoneticPr fontId="1"/>
  </si>
  <si>
    <t>確認者氏名</t>
    <rPh sb="0" eb="3">
      <t>カクニンシャ</t>
    </rPh>
    <rPh sb="3" eb="5">
      <t>シメイ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</si>
  <si>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</si>
  <si>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JVA
個人登録番号</t>
    <rPh sb="4" eb="6">
      <t>コジン</t>
    </rPh>
    <rPh sb="6" eb="8">
      <t>トウロク</t>
    </rPh>
    <rPh sb="8" eb="10">
      <t>バンゴウ</t>
    </rPh>
    <phoneticPr fontId="1"/>
  </si>
  <si>
    <t xml:space="preserve"> ←学生に限ります</t>
    <rPh sb="2" eb="4">
      <t>ガクセイ</t>
    </rPh>
    <rPh sb="5" eb="6">
      <t>カギ</t>
    </rPh>
    <phoneticPr fontId="1"/>
  </si>
  <si>
    <t xml:space="preserve"> ←必ず記入（学生不可）</t>
    <rPh sb="2" eb="3">
      <t>カナラ</t>
    </rPh>
    <rPh sb="4" eb="6">
      <t>キニュウ</t>
    </rPh>
    <rPh sb="7" eb="9">
      <t>ガクセイ</t>
    </rPh>
    <rPh sb="9" eb="11">
      <t>フカ</t>
    </rPh>
    <phoneticPr fontId="1"/>
  </si>
  <si>
    <t>大人</t>
    <rPh sb="0" eb="2">
      <t>オトナ</t>
    </rPh>
    <phoneticPr fontId="1"/>
  </si>
  <si>
    <t>大人</t>
    <rPh sb="0" eb="2">
      <t>オトナ</t>
    </rPh>
    <phoneticPr fontId="1"/>
  </si>
  <si>
    <t xml:space="preserve"> ←必ず記入</t>
    <rPh sb="2" eb="3">
      <t>カナラ</t>
    </rPh>
    <rPh sb="4" eb="6">
      <t>キニュウ</t>
    </rPh>
    <phoneticPr fontId="1"/>
  </si>
  <si>
    <t>性別</t>
    <rPh sb="0" eb="2">
      <t>セイベツ</t>
    </rPh>
    <phoneticPr fontId="1"/>
  </si>
  <si>
    <t>E-mail（携帯で見られるアドレス）</t>
    <rPh sb="7" eb="9">
      <t>ケイタイ</t>
    </rPh>
    <rPh sb="10" eb="11">
      <t>ミ</t>
    </rPh>
    <phoneticPr fontId="1"/>
  </si>
  <si>
    <t>　「大人」は、下段「大人氏名確認表」欄にも記入する</t>
    <rPh sb="2" eb="4">
      <t>オトナ</t>
    </rPh>
    <rPh sb="7" eb="9">
      <t>カダン</t>
    </rPh>
    <rPh sb="18" eb="19">
      <t>ラン</t>
    </rPh>
    <rPh sb="21" eb="23">
      <t>キニュウ</t>
    </rPh>
    <phoneticPr fontId="1"/>
  </si>
  <si>
    <t>本日付
年齢</t>
    <rPh sb="0" eb="2">
      <t>ホンジツ</t>
    </rPh>
    <rPh sb="2" eb="3">
      <t>ツ</t>
    </rPh>
    <phoneticPr fontId="1"/>
  </si>
  <si>
    <t>スーパーカレッジバレー2024 エントリー届</t>
    <rPh sb="21" eb="22">
      <t>トドケ</t>
    </rPh>
    <phoneticPr fontId="1"/>
  </si>
  <si>
    <t>資格名</t>
    <rPh sb="0" eb="2">
      <t>シカク</t>
    </rPh>
    <rPh sb="2" eb="3">
      <t>ナ</t>
    </rPh>
    <phoneticPr fontId="1"/>
  </si>
  <si>
    <t>登録番号</t>
    <rPh sb="0" eb="2">
      <t>トウロク</t>
    </rPh>
    <rPh sb="2" eb="4">
      <t>バンゴウ</t>
    </rPh>
    <phoneticPr fontId="1"/>
  </si>
  <si>
    <t>u</t>
    <phoneticPr fontId="1"/>
  </si>
  <si>
    <t>s</t>
    <phoneticPr fontId="1"/>
  </si>
  <si>
    <t>start</t>
    <phoneticPr fontId="1"/>
  </si>
  <si>
    <t>end</t>
    <phoneticPr fontId="1"/>
  </si>
  <si>
    <t>「学科」は不要
「学部」の2文字は省略
例：法学部→「法」
　　人文科学部→「人文科」</t>
    <rPh sb="1" eb="3">
      <t>ガッカ</t>
    </rPh>
    <rPh sb="5" eb="7">
      <t>フヨウ</t>
    </rPh>
    <rPh sb="9" eb="11">
      <t>ガクブ</t>
    </rPh>
    <rPh sb="14" eb="16">
      <t>モジ</t>
    </rPh>
    <rPh sb="17" eb="19">
      <t>ショウリャク</t>
    </rPh>
    <rPh sb="20" eb="21">
      <t>レイ</t>
    </rPh>
    <rPh sb="22" eb="25">
      <t>ホウガクブ</t>
    </rPh>
    <rPh sb="27" eb="28">
      <t>ホウ</t>
    </rPh>
    <rPh sb="32" eb="34">
      <t>ジンブン</t>
    </rPh>
    <rPh sb="34" eb="37">
      <t>カガクブ</t>
    </rPh>
    <rPh sb="39" eb="41">
      <t>ジンブン</t>
    </rPh>
    <rPh sb="41" eb="42">
      <t>カ</t>
    </rPh>
    <phoneticPr fontId="1"/>
  </si>
  <si>
    <t xml:space="preserve"> ←下記選手エントリーを参照して自動で表示されます</t>
    <rPh sb="2" eb="4">
      <t>カキ</t>
    </rPh>
    <rPh sb="4" eb="6">
      <t>センシュ</t>
    </rPh>
    <rPh sb="12" eb="14">
      <t>サンショウ</t>
    </rPh>
    <rPh sb="16" eb="18">
      <t>ジドウ</t>
    </rPh>
    <rPh sb="19" eb="21">
      <t>ヒョウジ</t>
    </rPh>
    <phoneticPr fontId="1"/>
  </si>
  <si>
    <t>ver.240613</t>
    <phoneticPr fontId="1"/>
  </si>
  <si>
    <r>
      <t>▼トレーナー有資格者確認表（</t>
    </r>
    <r>
      <rPr>
        <b/>
        <sz val="11"/>
        <color indexed="53"/>
        <rFont val="メイリオ"/>
        <family val="3"/>
        <charset val="128"/>
      </rPr>
      <t>エントリーしている選手・スタッフ</t>
    </r>
    <r>
      <rPr>
        <b/>
        <sz val="11"/>
        <color indexed="40"/>
        <rFont val="メイリオ"/>
        <family val="3"/>
        <charset val="128"/>
      </rPr>
      <t>でトレーナー資格を持っている者を記載する。</t>
    </r>
    <r>
      <rPr>
        <b/>
        <sz val="11"/>
        <color indexed="53"/>
        <rFont val="メイリオ"/>
        <family val="3"/>
        <charset val="128"/>
      </rPr>
      <t>証明書を必ず提出！</t>
    </r>
    <r>
      <rPr>
        <b/>
        <sz val="11"/>
        <color indexed="40"/>
        <rFont val="メイリオ"/>
        <family val="3"/>
        <charset val="128"/>
      </rPr>
      <t>）</t>
    </r>
    <rPh sb="6" eb="10">
      <t>ユウシカクシャ</t>
    </rPh>
    <rPh sb="10" eb="12">
      <t>カクニン</t>
    </rPh>
    <rPh sb="12" eb="13">
      <t>ヒョウ</t>
    </rPh>
    <phoneticPr fontId="1"/>
  </si>
  <si>
    <r>
      <t>▼指導者資格確認表（</t>
    </r>
    <r>
      <rPr>
        <b/>
        <sz val="11"/>
        <color indexed="53"/>
        <rFont val="メイリオ"/>
        <family val="3"/>
        <charset val="128"/>
      </rPr>
      <t>エントリーしている選手・スタッフ</t>
    </r>
    <r>
      <rPr>
        <b/>
        <sz val="11"/>
        <color indexed="40"/>
        <rFont val="メイリオ"/>
        <family val="3"/>
        <charset val="128"/>
      </rPr>
      <t>で指導者資格を持っている者を記載する。</t>
    </r>
    <r>
      <rPr>
        <b/>
        <sz val="11"/>
        <color indexed="53"/>
        <rFont val="メイリオ"/>
        <family val="3"/>
        <charset val="128"/>
      </rPr>
      <t>証明書を必ず提出！</t>
    </r>
    <r>
      <rPr>
        <b/>
        <sz val="11"/>
        <color indexed="40"/>
        <rFont val="メイリオ"/>
        <family val="3"/>
        <charset val="128"/>
      </rPr>
      <t>）</t>
    </r>
    <rPh sb="1" eb="4">
      <t>シドウシャ</t>
    </rPh>
    <rPh sb="4" eb="6">
      <t>シカク</t>
    </rPh>
    <rPh sb="6" eb="8">
      <t>カクニン</t>
    </rPh>
    <rPh sb="8" eb="9">
      <t>ヒョウ</t>
    </rPh>
    <rPh sb="27" eb="30">
      <t>シドウシャ</t>
    </rPh>
    <phoneticPr fontId="1"/>
  </si>
  <si>
    <t>全日本大学
バレーボール連盟
個人登録番号</t>
    <rPh sb="0" eb="3">
      <t>ゼンニホン</t>
    </rPh>
    <rPh sb="3" eb="5">
      <t>ダイガク</t>
    </rPh>
    <rPh sb="12" eb="14">
      <t>レンメイ</t>
    </rPh>
    <rPh sb="17" eb="19">
      <t>トウロク</t>
    </rPh>
    <rPh sb="19" eb="21">
      <t>バンゴウ</t>
    </rPh>
    <phoneticPr fontId="1"/>
  </si>
  <si>
    <t>姓よみ</t>
    <rPh sb="0" eb="1">
      <t>セイ</t>
    </rPh>
    <phoneticPr fontId="1"/>
  </si>
  <si>
    <t>名よみ</t>
    <rPh sb="0" eb="1">
      <t>ナ</t>
    </rPh>
    <phoneticPr fontId="1"/>
  </si>
  <si>
    <r>
      <t>▼審判資格確認表（エントリーしていない選手・スタッフも</t>
    </r>
    <r>
      <rPr>
        <b/>
        <sz val="11"/>
        <color indexed="53"/>
        <rFont val="メイリオ"/>
        <family val="3"/>
        <charset val="128"/>
      </rPr>
      <t>可</t>
    </r>
    <r>
      <rPr>
        <b/>
        <sz val="11"/>
        <color indexed="40"/>
        <rFont val="メイリオ"/>
        <family val="3"/>
        <charset val="128"/>
      </rPr>
      <t>）</t>
    </r>
    <rPh sb="1" eb="3">
      <t>シンパン</t>
    </rPh>
    <rPh sb="3" eb="5">
      <t>シカク</t>
    </rPh>
    <rPh sb="5" eb="7">
      <t>カクニン</t>
    </rPh>
    <rPh sb="7" eb="8">
      <t>ヒョウ</t>
    </rPh>
    <rPh sb="19" eb="21">
      <t>センシュ</t>
    </rPh>
    <rPh sb="27" eb="28">
      <t>カ</t>
    </rPh>
    <phoneticPr fontId="1"/>
  </si>
  <si>
    <r>
      <t>▼大会中のスタッフ変更予定者（エントリーしている選手・スタッフは</t>
    </r>
    <r>
      <rPr>
        <b/>
        <sz val="11"/>
        <color indexed="53"/>
        <rFont val="メイリオ"/>
        <family val="3"/>
        <charset val="128"/>
      </rPr>
      <t>記載不要</t>
    </r>
    <r>
      <rPr>
        <b/>
        <sz val="11"/>
        <color indexed="40"/>
        <rFont val="メイリオ"/>
        <family val="3"/>
        <charset val="128"/>
      </rPr>
      <t>）</t>
    </r>
    <rPh sb="1" eb="3">
      <t>タイカイ</t>
    </rPh>
    <rPh sb="3" eb="4">
      <t>チュウ</t>
    </rPh>
    <rPh sb="9" eb="11">
      <t>ヘンコウ</t>
    </rPh>
    <rPh sb="11" eb="14">
      <t>ヨテイシャ</t>
    </rPh>
    <rPh sb="32" eb="34">
      <t>キサイ</t>
    </rPh>
    <rPh sb="34" eb="36">
      <t>フヨウ</t>
    </rPh>
    <phoneticPr fontId="1"/>
  </si>
  <si>
    <t>主将</t>
    <phoneticPr fontId="1"/>
  </si>
  <si>
    <t>背番号</t>
    <phoneticPr fontId="1"/>
  </si>
  <si>
    <t>主将に
「○」</t>
    <phoneticPr fontId="1"/>
  </si>
  <si>
    <t>取得年/月/日</t>
    <rPh sb="0" eb="2">
      <t>シュトク</t>
    </rPh>
    <rPh sb="2" eb="3">
      <t>ドシ</t>
    </rPh>
    <rPh sb="4" eb="5">
      <t>ガツ</t>
    </rPh>
    <rPh sb="6" eb="7">
      <t>ヒ</t>
    </rPh>
    <phoneticPr fontId="1"/>
  </si>
  <si>
    <t>スーパーカレッジバレー2024　エントリー</t>
    <phoneticPr fontId="1"/>
  </si>
  <si>
    <t>E-mail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</si>
  <si>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</si>
  <si>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選手エントリー</t>
    <rPh sb="0" eb="2">
      <t>センシュ</t>
    </rPh>
    <phoneticPr fontId="1"/>
  </si>
  <si>
    <t>背</t>
    <rPh sb="0" eb="1">
      <t>セ</t>
    </rPh>
    <phoneticPr fontId="1"/>
  </si>
  <si>
    <t>氏名（よみ）</t>
    <rPh sb="0" eb="2">
      <t>シメイ</t>
    </rPh>
    <phoneticPr fontId="1"/>
  </si>
  <si>
    <t>身長/最高</t>
    <rPh sb="0" eb="2">
      <t>シンチョウ</t>
    </rPh>
    <rPh sb="3" eb="5">
      <t>サイコウ</t>
    </rPh>
    <phoneticPr fontId="1"/>
  </si>
  <si>
    <t>Pos</t>
    <phoneticPr fontId="1"/>
  </si>
  <si>
    <t>学部・年・出身高</t>
    <rPh sb="0" eb="2">
      <t>ガクブ</t>
    </rPh>
    <rPh sb="3" eb="4">
      <t>ネン</t>
    </rPh>
    <rPh sb="5" eb="8">
      <t>シュッシンコウ</t>
    </rPh>
    <phoneticPr fontId="1"/>
  </si>
  <si>
    <t>学連番号・JVA番号</t>
    <rPh sb="0" eb="2">
      <t>ガクレン</t>
    </rPh>
    <rPh sb="2" eb="4">
      <t>バンゴウ</t>
    </rPh>
    <rPh sb="8" eb="10">
      <t>バンゴウ</t>
    </rPh>
    <phoneticPr fontId="1"/>
  </si>
  <si>
    <t>大学名よみ</t>
    <rPh sb="0" eb="2">
      <t>ダイガク</t>
    </rPh>
    <phoneticPr fontId="1"/>
  </si>
  <si>
    <t>▼大会中のスタッフ変更予定者</t>
    <phoneticPr fontId="1"/>
  </si>
  <si>
    <t>▼審判有資格者</t>
    <rPh sb="3" eb="4">
      <t>ユウ</t>
    </rPh>
    <rPh sb="4" eb="6">
      <t>シカク</t>
    </rPh>
    <rPh sb="6" eb="7">
      <t>シャ</t>
    </rPh>
    <phoneticPr fontId="1"/>
  </si>
  <si>
    <t>代表者</t>
    <rPh sb="0" eb="3">
      <t>ダイヒョウシャ</t>
    </rPh>
    <phoneticPr fontId="1"/>
  </si>
  <si>
    <t>▼トレーナー有資格者</t>
    <phoneticPr fontId="1"/>
  </si>
  <si>
    <t>▼指導者有資格者</t>
    <rPh sb="4" eb="8">
      <t>ユウシカクシャ</t>
    </rPh>
    <phoneticPr fontId="1"/>
  </si>
  <si>
    <t>▼大人</t>
    <phoneticPr fontId="1"/>
  </si>
  <si>
    <t>▼大会中の代表者連絡先</t>
    <phoneticPr fontId="1"/>
  </si>
  <si>
    <t>▼学連（事務局）への伝達事項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</si>
</sst>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&quot;年&quot;m&quot;月&quot;d&quot;日&quot;;@"/>
  </numFmts>
  <fonts count="32">
    <font>
      <sz val="11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indexed="53"/>
      <name val="メイリオ"/>
      <family val="3"/>
      <charset val="128"/>
    </font>
    <font>
      <b/>
      <sz val="11"/>
      <color indexed="40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theme="0" tint="-4.9989318521683403E-2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color theme="7"/>
      <name val="メイリオ"/>
      <family val="3"/>
      <charset val="128"/>
    </font>
    <font>
      <b/>
      <sz val="8"/>
      <color theme="0" tint="-4.9989318521683403E-2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12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9"/>
      <color theme="1"/>
      <name val="游ゴシック"/>
      <family val="3"/>
      <charset val="128"/>
    </font>
    <font>
      <sz val="11"/>
      <color theme="1"/>
      <name val="游明朝"/>
      <family val="1"/>
      <charset val="128"/>
    </font>
    <font>
      <sz val="11"/>
      <color theme="1"/>
      <name val="游ゴシック"/>
      <family val="3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6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7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thin">
        <color rgb="FFFFC000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theme="1"/>
      </bottom>
      <diagonal/>
    </border>
    <border>
      <left style="thin">
        <color rgb="FFFFC000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rgb="FFFFC000"/>
      </left>
      <right style="thin">
        <color theme="1"/>
      </right>
      <top style="thin">
        <color indexed="64"/>
      </top>
      <bottom/>
      <diagonal/>
    </border>
    <border>
      <left style="thin">
        <color rgb="FFFFC000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rgb="FFFFC000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 style="thin">
        <color rgb="FFFFC000"/>
      </left>
      <right/>
      <top style="medium">
        <color indexed="64"/>
      </top>
      <bottom/>
      <diagonal/>
    </border>
    <border>
      <left style="thin">
        <color rgb="FFFFC000"/>
      </left>
      <right/>
      <top style="thin">
        <color indexed="64"/>
      </top>
      <bottom style="thin">
        <color indexed="64"/>
      </bottom>
      <diagonal/>
    </border>
    <border>
      <left style="thin">
        <color rgb="FFFFC000"/>
      </left>
      <right/>
      <top/>
      <bottom style="medium">
        <color indexed="64"/>
      </bottom>
      <diagonal/>
    </border>
    <border>
      <left style="thin">
        <color rgb="FFFFC000"/>
      </left>
      <right/>
      <top style="medium">
        <color indexed="64"/>
      </top>
      <bottom style="medium">
        <color indexed="64"/>
      </bottom>
      <diagonal/>
    </border>
    <border>
      <left style="thin">
        <color rgb="FFFFC000"/>
      </left>
      <right/>
      <top style="medium">
        <color indexed="64"/>
      </top>
      <bottom style="thin">
        <color indexed="64"/>
      </bottom>
      <diagonal/>
    </border>
    <border>
      <left style="thin">
        <color rgb="FFFFC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/>
      <right style="thin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rgb="FFFFC000"/>
      </right>
      <top style="medium">
        <color indexed="64"/>
      </top>
      <bottom/>
      <diagonal/>
    </border>
    <border>
      <left style="thin">
        <color rgb="FFFFC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FFC000"/>
      </right>
      <top style="thin">
        <color indexed="64"/>
      </top>
      <bottom style="thin">
        <color indexed="64"/>
      </bottom>
      <diagonal/>
    </border>
    <border>
      <left style="thin">
        <color rgb="FFFFC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C000"/>
      </right>
      <top/>
      <bottom style="medium">
        <color indexed="64"/>
      </bottom>
      <diagonal/>
    </border>
    <border>
      <left style="thin">
        <color rgb="FFFFC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FFC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C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C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/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9" fillId="2" borderId="0" xfId="0" applyFont="1" applyFill="1">
      <alignment vertical="center"/>
    </xf>
    <xf numFmtId="49" fontId="0" fillId="2" borderId="0" xfId="0" applyNumberFormat="1" applyFill="1">
      <alignment vertical="center"/>
    </xf>
    <xf numFmtId="0" fontId="2" fillId="3" borderId="0" xfId="0" applyFont="1" applyFill="1" applyAlignment="1">
      <alignment horizontal="center" vertical="center"/>
    </xf>
    <xf numFmtId="49" fontId="7" fillId="2" borderId="0" xfId="0" applyNumberFormat="1" applyFont="1" applyFill="1">
      <alignment vertical="center"/>
    </xf>
    <xf numFmtId="49" fontId="10" fillId="2" borderId="0" xfId="0" applyNumberFormat="1" applyFont="1" applyFill="1">
      <alignment vertical="center"/>
    </xf>
    <xf numFmtId="49" fontId="0" fillId="2" borderId="0" xfId="0" applyNumberFormat="1" applyFill="1" applyAlignment="1">
      <alignment horizontal="center" vertical="center"/>
    </xf>
    <xf numFmtId="49" fontId="11" fillId="2" borderId="0" xfId="0" applyNumberFormat="1" applyFont="1" applyFill="1">
      <alignment vertical="center"/>
    </xf>
    <xf numFmtId="49" fontId="12" fillId="2" borderId="0" xfId="0" applyNumberFormat="1" applyFont="1" applyFill="1" applyAlignment="1">
      <alignment horizontal="right" vertical="center"/>
    </xf>
    <xf numFmtId="49" fontId="0" fillId="4" borderId="33" xfId="0" applyNumberFormat="1" applyFill="1" applyBorder="1" applyProtection="1">
      <alignment vertical="center"/>
      <protection locked="0"/>
    </xf>
    <xf numFmtId="0" fontId="13" fillId="3" borderId="0" xfId="0" applyFont="1" applyFill="1" applyAlignment="1">
      <alignment vertical="top" wrapText="1"/>
    </xf>
    <xf numFmtId="0" fontId="0" fillId="2" borderId="0" xfId="0" applyFill="1">
      <alignment vertical="center"/>
    </xf>
    <xf numFmtId="0" fontId="14" fillId="3" borderId="0" xfId="0" applyFont="1" applyFill="1" applyAlignment="1">
      <alignment vertical="top" wrapText="1"/>
    </xf>
    <xf numFmtId="49" fontId="8" fillId="2" borderId="0" xfId="0" applyNumberFormat="1" applyFont="1" applyFill="1">
      <alignment vertical="center"/>
    </xf>
    <xf numFmtId="49" fontId="15" fillId="2" borderId="0" xfId="0" applyNumberFormat="1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49" fontId="16" fillId="2" borderId="34" xfId="0" applyNumberFormat="1" applyFont="1" applyFill="1" applyBorder="1">
      <alignment vertical="center"/>
    </xf>
    <xf numFmtId="49" fontId="0" fillId="2" borderId="34" xfId="0" applyNumberFormat="1" applyFill="1" applyBorder="1" applyAlignment="1">
      <alignment horizontal="center" vertical="center"/>
    </xf>
    <xf numFmtId="49" fontId="11" fillId="2" borderId="34" xfId="0" applyNumberFormat="1" applyFont="1" applyFill="1" applyBorder="1">
      <alignment vertical="center"/>
    </xf>
    <xf numFmtId="49" fontId="0" fillId="2" borderId="34" xfId="0" applyNumberFormat="1" applyFill="1" applyBorder="1">
      <alignment vertical="center"/>
    </xf>
    <xf numFmtId="0" fontId="14" fillId="3" borderId="0" xfId="0" applyFont="1" applyFill="1">
      <alignment vertical="center"/>
    </xf>
    <xf numFmtId="49" fontId="12" fillId="2" borderId="0" xfId="0" applyNumberFormat="1" applyFont="1" applyFill="1" applyAlignment="1">
      <alignment horizontal="left" vertical="top"/>
    </xf>
    <xf numFmtId="49" fontId="0" fillId="4" borderId="1" xfId="0" applyNumberFormat="1" applyFill="1" applyBorder="1" applyProtection="1">
      <alignment vertical="center"/>
      <protection locked="0"/>
    </xf>
    <xf numFmtId="49" fontId="15" fillId="2" borderId="0" xfId="0" applyNumberFormat="1" applyFont="1" applyFill="1" applyAlignment="1">
      <alignment horizontal="center" vertical="center"/>
    </xf>
    <xf numFmtId="49" fontId="12" fillId="2" borderId="0" xfId="0" applyNumberFormat="1" applyFont="1" applyFill="1">
      <alignment vertical="center"/>
    </xf>
    <xf numFmtId="0" fontId="9" fillId="2" borderId="0" xfId="0" applyFont="1" applyFill="1" applyAlignment="1">
      <alignment horizontal="left"/>
    </xf>
    <xf numFmtId="49" fontId="3" fillId="2" borderId="35" xfId="0" applyNumberFormat="1" applyFont="1" applyFill="1" applyBorder="1" applyAlignment="1">
      <alignment horizontal="center" wrapText="1"/>
    </xf>
    <xf numFmtId="49" fontId="3" fillId="2" borderId="35" xfId="0" applyNumberFormat="1" applyFont="1" applyFill="1" applyBorder="1" applyAlignment="1">
      <alignment horizontal="left"/>
    </xf>
    <xf numFmtId="49" fontId="3" fillId="2" borderId="35" xfId="0" applyNumberFormat="1" applyFont="1" applyFill="1" applyBorder="1" applyAlignment="1">
      <alignment horizontal="left" wrapText="1"/>
    </xf>
    <xf numFmtId="49" fontId="3" fillId="2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17" fillId="2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49" fontId="15" fillId="2" borderId="0" xfId="0" applyNumberFormat="1" applyFont="1" applyFill="1">
      <alignment vertical="center"/>
    </xf>
    <xf numFmtId="49" fontId="19" fillId="2" borderId="0" xfId="0" applyNumberFormat="1" applyFont="1" applyFill="1" applyAlignment="1">
      <alignment horizontal="center" vertical="center" wrapText="1"/>
    </xf>
    <xf numFmtId="49" fontId="16" fillId="2" borderId="0" xfId="0" applyNumberFormat="1" applyFont="1" applyFill="1">
      <alignment vertical="center"/>
    </xf>
    <xf numFmtId="0" fontId="11" fillId="2" borderId="0" xfId="0" applyFont="1" applyFill="1">
      <alignment vertical="center"/>
    </xf>
    <xf numFmtId="49" fontId="3" fillId="2" borderId="36" xfId="0" applyNumberFormat="1" applyFont="1" applyFill="1" applyBorder="1" applyAlignment="1">
      <alignment horizontal="left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9" fontId="8" fillId="4" borderId="3" xfId="0" applyNumberFormat="1" applyFont="1" applyFill="1" applyBorder="1" applyAlignment="1" applyProtection="1">
      <alignment horizontal="left" vertical="center"/>
      <protection locked="0"/>
    </xf>
    <xf numFmtId="49" fontId="0" fillId="4" borderId="4" xfId="0" applyNumberFormat="1" applyFill="1" applyBorder="1" applyProtection="1">
      <alignment vertical="center"/>
      <protection locked="0"/>
    </xf>
    <xf numFmtId="49" fontId="0" fillId="4" borderId="5" xfId="0" applyNumberFormat="1" applyFill="1" applyBorder="1" applyProtection="1">
      <alignment vertical="center"/>
      <protection locked="0"/>
    </xf>
    <xf numFmtId="49" fontId="11" fillId="4" borderId="6" xfId="0" applyNumberFormat="1" applyFont="1" applyFill="1" applyBorder="1" applyProtection="1">
      <alignment vertical="center"/>
      <protection locked="0"/>
    </xf>
    <xf numFmtId="49" fontId="0" fillId="2" borderId="37" xfId="0" applyNumberFormat="1" applyFill="1" applyBorder="1" applyAlignment="1">
      <alignment horizontal="center" vertical="center"/>
    </xf>
    <xf numFmtId="49" fontId="11" fillId="4" borderId="7" xfId="0" applyNumberFormat="1" applyFont="1" applyFill="1" applyBorder="1" applyProtection="1">
      <alignment vertical="center"/>
      <protection locked="0"/>
    </xf>
    <xf numFmtId="49" fontId="11" fillId="4" borderId="8" xfId="0" applyNumberFormat="1" applyFont="1" applyFill="1" applyBorder="1" applyProtection="1">
      <alignment vertical="center"/>
      <protection locked="0"/>
    </xf>
    <xf numFmtId="49" fontId="11" fillId="4" borderId="9" xfId="0" applyNumberFormat="1" applyFont="1" applyFill="1" applyBorder="1" applyProtection="1">
      <alignment vertical="center"/>
      <protection locked="0"/>
    </xf>
    <xf numFmtId="49" fontId="0" fillId="4" borderId="38" xfId="0" applyNumberFormat="1" applyFill="1" applyBorder="1" applyAlignment="1" applyProtection="1">
      <alignment horizontal="center" vertical="center"/>
      <protection locked="0"/>
    </xf>
    <xf numFmtId="49" fontId="11" fillId="4" borderId="10" xfId="0" applyNumberFormat="1" applyFont="1" applyFill="1" applyBorder="1" applyProtection="1">
      <alignment vertical="center"/>
      <protection locked="0"/>
    </xf>
    <xf numFmtId="49" fontId="0" fillId="2" borderId="39" xfId="0" applyNumberFormat="1" applyFill="1" applyBorder="1" applyAlignment="1">
      <alignment horizontal="center" vertical="center"/>
    </xf>
    <xf numFmtId="49" fontId="0" fillId="4" borderId="37" xfId="0" applyNumberFormat="1" applyFill="1" applyBorder="1" applyAlignment="1" applyProtection="1">
      <alignment horizontal="center" vertical="center"/>
      <protection locked="0"/>
    </xf>
    <xf numFmtId="49" fontId="11" fillId="4" borderId="40" xfId="0" applyNumberFormat="1" applyFont="1" applyFill="1" applyBorder="1" applyProtection="1">
      <alignment vertical="center"/>
      <protection locked="0"/>
    </xf>
    <xf numFmtId="49" fontId="0" fillId="4" borderId="41" xfId="0" applyNumberFormat="1" applyFill="1" applyBorder="1" applyAlignment="1" applyProtection="1">
      <alignment horizontal="center" vertical="center"/>
      <protection locked="0"/>
    </xf>
    <xf numFmtId="49" fontId="0" fillId="4" borderId="42" xfId="0" applyNumberFormat="1" applyFill="1" applyBorder="1" applyAlignment="1" applyProtection="1">
      <alignment horizontal="center" vertical="center"/>
      <protection locked="0"/>
    </xf>
    <xf numFmtId="49" fontId="0" fillId="4" borderId="43" xfId="0" applyNumberFormat="1" applyFill="1" applyBorder="1" applyAlignment="1" applyProtection="1">
      <alignment horizontal="center" vertical="center"/>
      <protection locked="0"/>
    </xf>
    <xf numFmtId="49" fontId="15" fillId="3" borderId="44" xfId="0" applyNumberFormat="1" applyFont="1" applyFill="1" applyBorder="1" applyAlignment="1">
      <alignment horizontal="center" vertical="center" wrapText="1"/>
    </xf>
    <xf numFmtId="49" fontId="15" fillId="3" borderId="45" xfId="0" applyNumberFormat="1" applyFont="1" applyFill="1" applyBorder="1" applyAlignment="1">
      <alignment horizontal="center" vertical="center" wrapText="1"/>
    </xf>
    <xf numFmtId="49" fontId="15" fillId="3" borderId="46" xfId="0" applyNumberFormat="1" applyFont="1" applyFill="1" applyBorder="1" applyAlignment="1">
      <alignment horizontal="center" vertical="center" wrapText="1"/>
    </xf>
    <xf numFmtId="49" fontId="15" fillId="3" borderId="46" xfId="0" applyNumberFormat="1" applyFont="1" applyFill="1" applyBorder="1" applyAlignment="1">
      <alignment horizontal="center" vertical="center"/>
    </xf>
    <xf numFmtId="176" fontId="0" fillId="4" borderId="47" xfId="0" applyNumberFormat="1" applyFill="1" applyBorder="1" applyAlignment="1" applyProtection="1">
      <alignment horizontal="center" vertical="center"/>
      <protection locked="0"/>
    </xf>
    <xf numFmtId="49" fontId="0" fillId="4" borderId="47" xfId="0" applyNumberFormat="1" applyFill="1" applyBorder="1" applyProtection="1">
      <alignment vertical="center"/>
      <protection locked="0"/>
    </xf>
    <xf numFmtId="49" fontId="0" fillId="4" borderId="47" xfId="0" applyNumberFormat="1" applyFill="1" applyBorder="1" applyAlignment="1" applyProtection="1">
      <alignment horizontal="center" vertical="center"/>
      <protection locked="0"/>
    </xf>
    <xf numFmtId="176" fontId="0" fillId="4" borderId="48" xfId="0" applyNumberFormat="1" applyFill="1" applyBorder="1" applyAlignment="1" applyProtection="1">
      <alignment horizontal="center" vertical="center"/>
      <protection locked="0"/>
    </xf>
    <xf numFmtId="49" fontId="0" fillId="4" borderId="48" xfId="0" applyNumberFormat="1" applyFill="1" applyBorder="1" applyProtection="1">
      <alignment vertical="center"/>
      <protection locked="0"/>
    </xf>
    <xf numFmtId="49" fontId="0" fillId="4" borderId="48" xfId="0" applyNumberFormat="1" applyFill="1" applyBorder="1" applyAlignment="1" applyProtection="1">
      <alignment horizontal="center" vertical="center"/>
      <protection locked="0"/>
    </xf>
    <xf numFmtId="176" fontId="0" fillId="4" borderId="49" xfId="0" applyNumberFormat="1" applyFill="1" applyBorder="1" applyAlignment="1" applyProtection="1">
      <alignment horizontal="center" vertical="center"/>
      <protection locked="0"/>
    </xf>
    <xf numFmtId="49" fontId="0" fillId="4" borderId="49" xfId="0" applyNumberFormat="1" applyFill="1" applyBorder="1" applyProtection="1">
      <alignment vertical="center"/>
      <protection locked="0"/>
    </xf>
    <xf numFmtId="49" fontId="0" fillId="4" borderId="49" xfId="0" applyNumberFormat="1" applyFill="1" applyBorder="1" applyAlignment="1" applyProtection="1">
      <alignment horizontal="center" vertical="center"/>
      <protection locked="0"/>
    </xf>
    <xf numFmtId="49" fontId="15" fillId="3" borderId="50" xfId="0" applyNumberFormat="1" applyFont="1" applyFill="1" applyBorder="1" applyAlignment="1">
      <alignment horizontal="center" vertical="center"/>
    </xf>
    <xf numFmtId="49" fontId="11" fillId="4" borderId="51" xfId="0" applyNumberFormat="1" applyFont="1" applyFill="1" applyBorder="1" applyProtection="1">
      <alignment vertical="center"/>
      <protection locked="0"/>
    </xf>
    <xf numFmtId="49" fontId="11" fillId="4" borderId="52" xfId="0" applyNumberFormat="1" applyFont="1" applyFill="1" applyBorder="1" applyProtection="1">
      <alignment vertical="center"/>
      <protection locked="0"/>
    </xf>
    <xf numFmtId="49" fontId="11" fillId="4" borderId="53" xfId="0" applyNumberFormat="1" applyFont="1" applyFill="1" applyBorder="1" applyProtection="1">
      <alignment vertical="center"/>
      <protection locked="0"/>
    </xf>
    <xf numFmtId="49" fontId="15" fillId="3" borderId="54" xfId="0" applyNumberFormat="1" applyFont="1" applyFill="1" applyBorder="1" applyAlignment="1">
      <alignment horizontal="center" vertical="center"/>
    </xf>
    <xf numFmtId="49" fontId="11" fillId="4" borderId="55" xfId="0" applyNumberFormat="1" applyFont="1" applyFill="1" applyBorder="1" applyProtection="1">
      <alignment vertical="center"/>
      <protection locked="0"/>
    </xf>
    <xf numFmtId="49" fontId="11" fillId="4" borderId="56" xfId="0" applyNumberFormat="1" applyFont="1" applyFill="1" applyBorder="1" applyProtection="1">
      <alignment vertical="center"/>
      <protection locked="0"/>
    </xf>
    <xf numFmtId="49" fontId="11" fillId="4" borderId="57" xfId="0" applyNumberFormat="1" applyFont="1" applyFill="1" applyBorder="1" applyProtection="1">
      <alignment vertical="center"/>
      <protection locked="0"/>
    </xf>
    <xf numFmtId="49" fontId="11" fillId="4" borderId="58" xfId="0" applyNumberFormat="1" applyFont="1" applyFill="1" applyBorder="1" applyProtection="1">
      <alignment vertical="center"/>
      <protection locked="0"/>
    </xf>
    <xf numFmtId="49" fontId="11" fillId="4" borderId="59" xfId="0" applyNumberFormat="1" applyFont="1" applyFill="1" applyBorder="1" applyProtection="1">
      <alignment vertical="center"/>
      <protection locked="0"/>
    </xf>
    <xf numFmtId="49" fontId="11" fillId="4" borderId="60" xfId="0" applyNumberFormat="1" applyFont="1" applyFill="1" applyBorder="1" applyProtection="1">
      <alignment vertical="center"/>
      <protection locked="0"/>
    </xf>
    <xf numFmtId="176" fontId="0" fillId="4" borderId="1" xfId="0" applyNumberForma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176" fontId="0" fillId="4" borderId="11" xfId="0" applyNumberFormat="1" applyFill="1" applyBorder="1" applyAlignment="1" applyProtection="1">
      <alignment horizontal="center" vertical="center"/>
      <protection locked="0"/>
    </xf>
    <xf numFmtId="49" fontId="0" fillId="4" borderId="11" xfId="0" applyNumberFormat="1" applyFill="1" applyBorder="1" applyProtection="1">
      <alignment vertical="center"/>
      <protection locked="0"/>
    </xf>
    <xf numFmtId="49" fontId="0" fillId="4" borderId="11" xfId="0" applyNumberFormat="1" applyFill="1" applyBorder="1" applyAlignment="1" applyProtection="1">
      <alignment horizontal="center" vertical="center"/>
      <protection locked="0"/>
    </xf>
    <xf numFmtId="49" fontId="0" fillId="4" borderId="12" xfId="0" applyNumberFormat="1" applyFill="1" applyBorder="1" applyAlignment="1" applyProtection="1">
      <alignment horizontal="center" vertical="center"/>
      <protection locked="0"/>
    </xf>
    <xf numFmtId="49" fontId="11" fillId="4" borderId="61" xfId="0" applyNumberFormat="1" applyFont="1" applyFill="1" applyBorder="1" applyProtection="1">
      <alignment vertical="center"/>
      <protection locked="0"/>
    </xf>
    <xf numFmtId="176" fontId="0" fillId="4" borderId="13" xfId="0" applyNumberFormat="1" applyFill="1" applyBorder="1" applyAlignment="1" applyProtection="1">
      <alignment horizontal="center" vertical="center"/>
      <protection locked="0"/>
    </xf>
    <xf numFmtId="49" fontId="0" fillId="4" borderId="13" xfId="0" applyNumberFormat="1" applyFill="1" applyBorder="1" applyProtection="1">
      <alignment vertical="center"/>
      <protection locked="0"/>
    </xf>
    <xf numFmtId="49" fontId="0" fillId="4" borderId="13" xfId="0" applyNumberFormat="1" applyFill="1" applyBorder="1" applyAlignment="1" applyProtection="1">
      <alignment horizontal="center" vertical="center"/>
      <protection locked="0"/>
    </xf>
    <xf numFmtId="49" fontId="11" fillId="4" borderId="14" xfId="0" applyNumberFormat="1" applyFont="1" applyFill="1" applyBorder="1" applyProtection="1">
      <alignment vertical="center"/>
      <protection locked="0"/>
    </xf>
    <xf numFmtId="49" fontId="11" fillId="4" borderId="62" xfId="0" applyNumberFormat="1" applyFont="1" applyFill="1" applyBorder="1" applyProtection="1">
      <alignment vertical="center"/>
      <protection locked="0"/>
    </xf>
    <xf numFmtId="49" fontId="11" fillId="4" borderId="63" xfId="0" applyNumberFormat="1" applyFont="1" applyFill="1" applyBorder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center" vertical="center"/>
      <protection locked="0"/>
    </xf>
    <xf numFmtId="176" fontId="0" fillId="4" borderId="15" xfId="0" applyNumberFormat="1" applyFill="1" applyBorder="1" applyAlignment="1" applyProtection="1">
      <alignment horizontal="center" vertical="center"/>
      <protection locked="0"/>
    </xf>
    <xf numFmtId="49" fontId="0" fillId="4" borderId="15" xfId="0" applyNumberFormat="1" applyFill="1" applyBorder="1" applyProtection="1">
      <alignment vertical="center"/>
      <protection locked="0"/>
    </xf>
    <xf numFmtId="49" fontId="3" fillId="2" borderId="64" xfId="0" applyNumberFormat="1" applyFont="1" applyFill="1" applyBorder="1" applyAlignment="1">
      <alignment horizontal="left"/>
    </xf>
    <xf numFmtId="176" fontId="0" fillId="4" borderId="65" xfId="0" applyNumberFormat="1" applyFill="1" applyBorder="1" applyAlignment="1" applyProtection="1">
      <alignment horizontal="center" vertical="center"/>
      <protection locked="0"/>
    </xf>
    <xf numFmtId="176" fontId="0" fillId="4" borderId="66" xfId="0" applyNumberFormat="1" applyFill="1" applyBorder="1" applyAlignment="1" applyProtection="1">
      <alignment horizontal="center" vertical="center"/>
      <protection locked="0"/>
    </xf>
    <xf numFmtId="49" fontId="0" fillId="4" borderId="67" xfId="0" applyNumberFormat="1" applyFill="1" applyBorder="1" applyAlignment="1" applyProtection="1">
      <alignment horizontal="center" vertical="center"/>
      <protection locked="0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49" fontId="0" fillId="4" borderId="51" xfId="0" applyNumberFormat="1" applyFill="1" applyBorder="1" applyProtection="1">
      <alignment vertical="center"/>
      <protection locked="0"/>
    </xf>
    <xf numFmtId="49" fontId="0" fillId="4" borderId="55" xfId="0" applyNumberFormat="1" applyFill="1" applyBorder="1" applyProtection="1">
      <alignment vertical="center"/>
      <protection locked="0"/>
    </xf>
    <xf numFmtId="49" fontId="0" fillId="4" borderId="52" xfId="0" applyNumberFormat="1" applyFill="1" applyBorder="1" applyProtection="1">
      <alignment vertical="center"/>
      <protection locked="0"/>
    </xf>
    <xf numFmtId="49" fontId="0" fillId="4" borderId="56" xfId="0" applyNumberFormat="1" applyFill="1" applyBorder="1" applyProtection="1">
      <alignment vertical="center"/>
      <protection locked="0"/>
    </xf>
    <xf numFmtId="49" fontId="0" fillId="4" borderId="53" xfId="0" applyNumberFormat="1" applyFill="1" applyBorder="1" applyProtection="1">
      <alignment vertical="center"/>
      <protection locked="0"/>
    </xf>
    <xf numFmtId="49" fontId="0" fillId="4" borderId="57" xfId="0" applyNumberFormat="1" applyFill="1" applyBorder="1" applyProtection="1">
      <alignment vertical="center"/>
      <protection locked="0"/>
    </xf>
    <xf numFmtId="49" fontId="0" fillId="4" borderId="68" xfId="0" applyNumberFormat="1" applyFill="1" applyBorder="1" applyProtection="1">
      <alignment vertical="center"/>
      <protection locked="0"/>
    </xf>
    <xf numFmtId="49" fontId="0" fillId="4" borderId="69" xfId="0" applyNumberFormat="1" applyFill="1" applyBorder="1" applyProtection="1">
      <alignment vertical="center"/>
      <protection locked="0"/>
    </xf>
    <xf numFmtId="49" fontId="0" fillId="4" borderId="70" xfId="0" applyNumberFormat="1" applyFill="1" applyBorder="1" applyProtection="1">
      <alignment vertical="center"/>
      <protection locked="0"/>
    </xf>
    <xf numFmtId="49" fontId="0" fillId="4" borderId="71" xfId="0" applyNumberFormat="1" applyFill="1" applyBorder="1" applyProtection="1">
      <alignment vertical="center"/>
      <protection locked="0"/>
    </xf>
    <xf numFmtId="49" fontId="0" fillId="4" borderId="72" xfId="0" applyNumberFormat="1" applyFill="1" applyBorder="1" applyProtection="1">
      <alignment vertical="center"/>
      <protection locked="0"/>
    </xf>
    <xf numFmtId="49" fontId="0" fillId="4" borderId="73" xfId="0" applyNumberFormat="1" applyFill="1" applyBorder="1" applyProtection="1">
      <alignment vertical="center"/>
      <protection locked="0"/>
    </xf>
    <xf numFmtId="49" fontId="0" fillId="4" borderId="74" xfId="0" applyNumberFormat="1" applyFill="1" applyBorder="1" applyProtection="1">
      <alignment vertical="center"/>
      <protection locked="0"/>
    </xf>
    <xf numFmtId="49" fontId="0" fillId="4" borderId="61" xfId="0" applyNumberFormat="1" applyFill="1" applyBorder="1" applyProtection="1">
      <alignment vertical="center"/>
      <protection locked="0"/>
    </xf>
    <xf numFmtId="49" fontId="0" fillId="4" borderId="75" xfId="0" applyNumberFormat="1" applyFill="1" applyBorder="1" applyProtection="1">
      <alignment vertical="center"/>
      <protection locked="0"/>
    </xf>
    <xf numFmtId="49" fontId="0" fillId="4" borderId="62" xfId="0" applyNumberFormat="1" applyFill="1" applyBorder="1" applyProtection="1">
      <alignment vertical="center"/>
      <protection locked="0"/>
    </xf>
    <xf numFmtId="49" fontId="0" fillId="4" borderId="59" xfId="0" applyNumberFormat="1" applyFill="1" applyBorder="1" applyProtection="1">
      <alignment vertical="center"/>
      <protection locked="0"/>
    </xf>
    <xf numFmtId="49" fontId="0" fillId="4" borderId="76" xfId="0" applyNumberFormat="1" applyFill="1" applyBorder="1" applyProtection="1">
      <alignment vertical="center"/>
      <protection locked="0"/>
    </xf>
    <xf numFmtId="49" fontId="0" fillId="4" borderId="63" xfId="0" applyNumberFormat="1" applyFill="1" applyBorder="1" applyProtection="1">
      <alignment vertical="center"/>
      <protection locked="0"/>
    </xf>
    <xf numFmtId="49" fontId="0" fillId="4" borderId="16" xfId="0" applyNumberFormat="1" applyFill="1" applyBorder="1" applyProtection="1">
      <alignment vertical="center"/>
      <protection locked="0"/>
    </xf>
    <xf numFmtId="49" fontId="0" fillId="4" borderId="40" xfId="0" applyNumberFormat="1" applyFill="1" applyBorder="1" applyProtection="1">
      <alignment vertical="center"/>
      <protection locked="0"/>
    </xf>
    <xf numFmtId="49" fontId="0" fillId="4" borderId="17" xfId="0" applyNumberFormat="1" applyFill="1" applyBorder="1" applyProtection="1">
      <alignment vertical="center"/>
      <protection locked="0"/>
    </xf>
    <xf numFmtId="49" fontId="0" fillId="4" borderId="18" xfId="0" applyNumberFormat="1" applyFill="1" applyBorder="1" applyProtection="1">
      <alignment vertical="center"/>
      <protection locked="0"/>
    </xf>
    <xf numFmtId="49" fontId="0" fillId="4" borderId="19" xfId="0" applyNumberFormat="1" applyFill="1" applyBorder="1" applyAlignment="1" applyProtection="1">
      <alignment horizontal="left" vertical="center"/>
      <protection locked="0"/>
    </xf>
    <xf numFmtId="49" fontId="0" fillId="4" borderId="20" xfId="0" applyNumberFormat="1" applyFill="1" applyBorder="1" applyAlignment="1" applyProtection="1">
      <alignment horizontal="left" vertical="center"/>
      <protection locked="0"/>
    </xf>
    <xf numFmtId="49" fontId="0" fillId="4" borderId="21" xfId="0" applyNumberFormat="1" applyFill="1" applyBorder="1" applyAlignment="1" applyProtection="1">
      <alignment horizontal="left" vertical="center"/>
      <protection locked="0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1" fillId="0" borderId="22" xfId="0" applyFont="1" applyBorder="1" applyAlignment="1">
      <alignment horizontal="center" vertical="top"/>
    </xf>
    <xf numFmtId="0" fontId="26" fillId="0" borderId="22" xfId="0" applyFont="1" applyBorder="1" applyAlignment="1">
      <alignment vertical="top" wrapText="1"/>
    </xf>
    <xf numFmtId="0" fontId="21" fillId="0" borderId="22" xfId="0" applyFont="1" applyBorder="1" applyAlignment="1">
      <alignment horizontal="center" vertical="top" wrapText="1"/>
    </xf>
    <xf numFmtId="0" fontId="27" fillId="0" borderId="16" xfId="0" applyFont="1" applyBorder="1">
      <alignment vertical="center"/>
    </xf>
    <xf numFmtId="0" fontId="23" fillId="0" borderId="16" xfId="0" applyFont="1" applyBorder="1">
      <alignment vertical="center"/>
    </xf>
    <xf numFmtId="0" fontId="25" fillId="0" borderId="16" xfId="0" applyFont="1" applyBorder="1">
      <alignment vertical="center"/>
    </xf>
    <xf numFmtId="0" fontId="21" fillId="0" borderId="16" xfId="0" applyFont="1" applyBorder="1" applyAlignment="1">
      <alignment horizontal="right" vertical="center"/>
    </xf>
    <xf numFmtId="0" fontId="21" fillId="0" borderId="18" xfId="0" applyFont="1" applyBorder="1">
      <alignment vertical="center"/>
    </xf>
    <xf numFmtId="0" fontId="23" fillId="0" borderId="18" xfId="0" applyFont="1" applyBorder="1">
      <alignment vertical="center"/>
    </xf>
    <xf numFmtId="0" fontId="28" fillId="0" borderId="18" xfId="0" applyFont="1" applyBorder="1">
      <alignment vertical="center"/>
    </xf>
    <xf numFmtId="0" fontId="21" fillId="0" borderId="22" xfId="0" applyFont="1" applyBorder="1" applyAlignment="1">
      <alignment horizontal="center" vertical="center"/>
    </xf>
    <xf numFmtId="0" fontId="21" fillId="0" borderId="22" xfId="0" applyFont="1" applyBorder="1">
      <alignment vertical="center"/>
    </xf>
    <xf numFmtId="0" fontId="26" fillId="0" borderId="22" xfId="0" applyFont="1" applyBorder="1">
      <alignment vertical="center"/>
    </xf>
    <xf numFmtId="0" fontId="21" fillId="0" borderId="23" xfId="0" applyFont="1" applyBorder="1" applyAlignment="1">
      <alignment horizontal="center" vertical="center"/>
    </xf>
    <xf numFmtId="0" fontId="21" fillId="0" borderId="23" xfId="0" applyFont="1" applyBorder="1">
      <alignment vertical="center"/>
    </xf>
    <xf numFmtId="0" fontId="26" fillId="0" borderId="23" xfId="0" applyFont="1" applyBorder="1">
      <alignment vertical="center"/>
    </xf>
    <xf numFmtId="0" fontId="21" fillId="0" borderId="24" xfId="0" applyFont="1" applyBorder="1" applyAlignment="1">
      <alignment horizontal="center" vertical="center"/>
    </xf>
    <xf numFmtId="0" fontId="21" fillId="0" borderId="24" xfId="0" applyFont="1" applyBorder="1">
      <alignment vertical="center"/>
    </xf>
    <xf numFmtId="0" fontId="26" fillId="0" borderId="24" xfId="0" applyFont="1" applyBorder="1">
      <alignment vertical="center"/>
    </xf>
    <xf numFmtId="0" fontId="23" fillId="0" borderId="22" xfId="0" applyFont="1" applyBorder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49" fontId="0" fillId="4" borderId="15" xfId="0" applyNumberFormat="1" applyFill="1" applyBorder="1" applyAlignment="1" applyProtection="1">
      <alignment horizontal="left" vertical="center"/>
      <protection locked="0"/>
    </xf>
    <xf numFmtId="0" fontId="0" fillId="2" borderId="34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/>
    </xf>
    <xf numFmtId="49" fontId="15" fillId="2" borderId="0" xfId="0" applyNumberFormat="1" applyFont="1" applyFill="1" applyAlignment="1">
      <alignment horizontal="center" vertical="center"/>
    </xf>
    <xf numFmtId="177" fontId="0" fillId="4" borderId="29" xfId="0" applyNumberFormat="1" applyFill="1" applyBorder="1" applyAlignment="1" applyProtection="1">
      <alignment horizontal="center" vertical="center"/>
      <protection locked="0"/>
    </xf>
    <xf numFmtId="177" fontId="0" fillId="4" borderId="30" xfId="0" applyNumberForma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left" vertical="center"/>
      <protection locked="0"/>
    </xf>
    <xf numFmtId="177" fontId="0" fillId="4" borderId="2" xfId="0" applyNumberFormat="1" applyFill="1" applyBorder="1" applyAlignment="1" applyProtection="1">
      <alignment horizontal="center" vertical="center"/>
      <protection locked="0"/>
    </xf>
    <xf numFmtId="177" fontId="0" fillId="4" borderId="28" xfId="0" applyNumberFormat="1" applyFill="1" applyBorder="1" applyAlignment="1" applyProtection="1">
      <alignment horizontal="center" vertical="center"/>
      <protection locked="0"/>
    </xf>
    <xf numFmtId="49" fontId="0" fillId="4" borderId="11" xfId="0" applyNumberFormat="1" applyFill="1" applyBorder="1" applyAlignment="1" applyProtection="1">
      <alignment horizontal="left" vertical="center"/>
      <protection locked="0"/>
    </xf>
    <xf numFmtId="177" fontId="0" fillId="4" borderId="26" xfId="0" applyNumberFormat="1" applyFill="1" applyBorder="1" applyAlignment="1" applyProtection="1">
      <alignment horizontal="center" vertical="center"/>
      <protection locked="0"/>
    </xf>
    <xf numFmtId="177" fontId="0" fillId="4" borderId="27" xfId="0" applyNumberFormat="1" applyFill="1" applyBorder="1" applyAlignment="1" applyProtection="1">
      <alignment horizontal="center" vertical="center"/>
      <protection locked="0"/>
    </xf>
    <xf numFmtId="49" fontId="0" fillId="4" borderId="15" xfId="0" applyNumberFormat="1" applyFill="1" applyBorder="1" applyAlignment="1" applyProtection="1">
      <alignment horizontal="center" vertical="center"/>
      <protection locked="0"/>
    </xf>
    <xf numFmtId="177" fontId="0" fillId="4" borderId="11" xfId="0" applyNumberFormat="1" applyFill="1" applyBorder="1" applyAlignment="1" applyProtection="1">
      <alignment horizontal="center" vertical="center"/>
      <protection locked="0"/>
    </xf>
    <xf numFmtId="177" fontId="0" fillId="4" borderId="31" xfId="0" applyNumberFormat="1" applyFill="1" applyBorder="1" applyAlignment="1" applyProtection="1">
      <alignment horizontal="center" vertical="center"/>
      <protection locked="0"/>
    </xf>
    <xf numFmtId="177" fontId="0" fillId="4" borderId="15" xfId="0" applyNumberFormat="1" applyFill="1" applyBorder="1" applyAlignment="1" applyProtection="1">
      <alignment horizontal="center" vertical="center"/>
      <protection locked="0"/>
    </xf>
    <xf numFmtId="177" fontId="0" fillId="4" borderId="32" xfId="0" applyNumberFormat="1" applyFill="1" applyBorder="1" applyAlignment="1" applyProtection="1">
      <alignment horizontal="center" vertical="center"/>
      <protection locked="0"/>
    </xf>
    <xf numFmtId="49" fontId="15" fillId="2" borderId="18" xfId="0" applyNumberFormat="1" applyFont="1" applyFill="1" applyBorder="1" applyAlignment="1">
      <alignment horizontal="center" vertical="center"/>
    </xf>
    <xf numFmtId="49" fontId="0" fillId="4" borderId="11" xfId="0" applyNumberForma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177" fontId="0" fillId="4" borderId="1" xfId="0" applyNumberFormat="1" applyFill="1" applyBorder="1" applyAlignment="1" applyProtection="1">
      <alignment horizontal="center" vertical="center"/>
      <protection locked="0"/>
    </xf>
    <xf numFmtId="177" fontId="0" fillId="4" borderId="20" xfId="0" applyNumberFormat="1" applyFill="1" applyBorder="1" applyAlignment="1" applyProtection="1">
      <alignment horizontal="center" vertical="center"/>
      <protection locked="0"/>
    </xf>
    <xf numFmtId="49" fontId="0" fillId="4" borderId="26" xfId="0" applyNumberFormat="1" applyFill="1" applyBorder="1" applyAlignment="1" applyProtection="1">
      <alignment horizontal="left" vertical="center"/>
      <protection locked="0"/>
    </xf>
    <xf numFmtId="49" fontId="0" fillId="4" borderId="27" xfId="0" applyNumberFormat="1" applyFill="1" applyBorder="1" applyAlignment="1" applyProtection="1">
      <alignment horizontal="left" vertical="center"/>
      <protection locked="0"/>
    </xf>
    <xf numFmtId="49" fontId="0" fillId="4" borderId="2" xfId="0" applyNumberFormat="1" applyFill="1" applyBorder="1" applyAlignment="1" applyProtection="1">
      <alignment horizontal="left" vertical="center"/>
      <protection locked="0"/>
    </xf>
    <xf numFmtId="49" fontId="0" fillId="4" borderId="28" xfId="0" applyNumberFormat="1" applyFill="1" applyBorder="1" applyAlignment="1" applyProtection="1">
      <alignment horizontal="left" vertical="center"/>
      <protection locked="0"/>
    </xf>
    <xf numFmtId="49" fontId="0" fillId="4" borderId="29" xfId="0" applyNumberFormat="1" applyFill="1" applyBorder="1" applyAlignment="1" applyProtection="1">
      <alignment horizontal="left" vertical="center"/>
      <protection locked="0"/>
    </xf>
    <xf numFmtId="49" fontId="0" fillId="4" borderId="30" xfId="0" applyNumberFormat="1" applyFill="1" applyBorder="1" applyAlignment="1" applyProtection="1">
      <alignment horizontal="left" vertical="center"/>
      <protection locked="0"/>
    </xf>
    <xf numFmtId="49" fontId="0" fillId="4" borderId="48" xfId="0" applyNumberFormat="1" applyFill="1" applyBorder="1" applyAlignment="1" applyProtection="1">
      <alignment horizontal="left" vertical="center"/>
      <protection locked="0"/>
    </xf>
    <xf numFmtId="49" fontId="15" fillId="2" borderId="0" xfId="0" applyNumberFormat="1" applyFont="1" applyFill="1" applyAlignment="1">
      <alignment horizontal="right" vertical="center"/>
    </xf>
    <xf numFmtId="49" fontId="3" fillId="2" borderId="36" xfId="0" applyNumberFormat="1" applyFont="1" applyFill="1" applyBorder="1" applyAlignment="1">
      <alignment horizontal="left" wrapText="1"/>
    </xf>
    <xf numFmtId="49" fontId="3" fillId="2" borderId="82" xfId="0" applyNumberFormat="1" applyFont="1" applyFill="1" applyBorder="1" applyAlignment="1">
      <alignment horizontal="left" wrapText="1"/>
    </xf>
    <xf numFmtId="49" fontId="6" fillId="4" borderId="6" xfId="0" applyNumberFormat="1" applyFont="1" applyFill="1" applyBorder="1" applyAlignment="1" applyProtection="1">
      <alignment horizontal="left" vertical="top"/>
      <protection locked="0"/>
    </xf>
    <xf numFmtId="49" fontId="6" fillId="4" borderId="16" xfId="0" applyNumberFormat="1" applyFont="1" applyFill="1" applyBorder="1" applyAlignment="1" applyProtection="1">
      <alignment horizontal="left" vertical="top"/>
      <protection locked="0"/>
    </xf>
    <xf numFmtId="49" fontId="6" fillId="4" borderId="25" xfId="0" applyNumberFormat="1" applyFont="1" applyFill="1" applyBorder="1" applyAlignment="1" applyProtection="1">
      <alignment horizontal="left" vertical="top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0" fillId="4" borderId="16" xfId="0" applyNumberFormat="1" applyFill="1" applyBorder="1" applyAlignment="1" applyProtection="1">
      <alignment horizontal="left" vertical="center"/>
      <protection locked="0"/>
    </xf>
    <xf numFmtId="49" fontId="0" fillId="4" borderId="25" xfId="0" applyNumberFormat="1" applyFill="1" applyBorder="1" applyAlignment="1" applyProtection="1">
      <alignment horizontal="left" vertical="center"/>
      <protection locked="0"/>
    </xf>
    <xf numFmtId="49" fontId="15" fillId="3" borderId="46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left" vertical="center"/>
    </xf>
    <xf numFmtId="49" fontId="0" fillId="4" borderId="77" xfId="0" applyNumberFormat="1" applyFill="1" applyBorder="1" applyAlignment="1" applyProtection="1">
      <alignment horizontal="left" vertical="center"/>
      <protection locked="0"/>
    </xf>
    <xf numFmtId="49" fontId="0" fillId="4" borderId="78" xfId="0" applyNumberFormat="1" applyFill="1" applyBorder="1" applyAlignment="1" applyProtection="1">
      <alignment horizontal="left" vertical="center"/>
      <protection locked="0"/>
    </xf>
    <xf numFmtId="49" fontId="0" fillId="4" borderId="79" xfId="0" applyNumberFormat="1" applyFill="1" applyBorder="1" applyAlignment="1" applyProtection="1">
      <alignment horizontal="left" vertical="center"/>
      <protection locked="0"/>
    </xf>
    <xf numFmtId="49" fontId="0" fillId="4" borderId="80" xfId="0" applyNumberFormat="1" applyFill="1" applyBorder="1" applyAlignment="1" applyProtection="1">
      <alignment horizontal="left" vertical="center"/>
      <protection locked="0"/>
    </xf>
    <xf numFmtId="49" fontId="0" fillId="4" borderId="81" xfId="0" applyNumberFormat="1" applyFill="1" applyBorder="1" applyAlignment="1" applyProtection="1">
      <alignment horizontal="left" vertical="center"/>
      <protection locked="0"/>
    </xf>
    <xf numFmtId="49" fontId="11" fillId="4" borderId="4" xfId="0" applyNumberFormat="1" applyFont="1" applyFill="1" applyBorder="1" applyAlignment="1" applyProtection="1">
      <alignment horizontal="left" vertical="center"/>
      <protection locked="0"/>
    </xf>
    <xf numFmtId="49" fontId="11" fillId="4" borderId="5" xfId="0" applyNumberFormat="1" applyFont="1" applyFill="1" applyBorder="1" applyAlignment="1" applyProtection="1">
      <alignment horizontal="left" vertical="center"/>
      <protection locked="0"/>
    </xf>
    <xf numFmtId="49" fontId="12" fillId="2" borderId="0" xfId="0" applyNumberFormat="1" applyFont="1" applyFill="1" applyAlignment="1">
      <alignment horizontal="right" vertical="top"/>
    </xf>
    <xf numFmtId="0" fontId="12" fillId="0" borderId="0" xfId="0" applyFont="1" applyAlignment="1">
      <alignment horizontal="right" vertical="top"/>
    </xf>
    <xf numFmtId="49" fontId="31" fillId="4" borderId="6" xfId="0" applyNumberFormat="1" applyFont="1" applyFill="1" applyBorder="1" applyAlignment="1" applyProtection="1">
      <alignment horizontal="left" vertical="center"/>
      <protection locked="0"/>
    </xf>
    <xf numFmtId="49" fontId="31" fillId="4" borderId="16" xfId="0" applyNumberFormat="1" applyFont="1" applyFill="1" applyBorder="1" applyAlignment="1" applyProtection="1">
      <alignment horizontal="left" vertical="center"/>
      <protection locked="0"/>
    </xf>
    <xf numFmtId="49" fontId="31" fillId="4" borderId="25" xfId="0" applyNumberFormat="1" applyFont="1" applyFill="1" applyBorder="1" applyAlignment="1" applyProtection="1">
      <alignment horizontal="left" vertical="center"/>
      <protection locked="0"/>
    </xf>
    <xf numFmtId="49" fontId="0" fillId="2" borderId="0" xfId="0" applyNumberFormat="1" applyFill="1" applyAlignment="1">
      <alignment horizontal="left" vertical="center" wrapText="1"/>
    </xf>
    <xf numFmtId="49" fontId="0" fillId="4" borderId="49" xfId="0" applyNumberFormat="1" applyFill="1" applyBorder="1" applyAlignment="1" applyProtection="1">
      <alignment horizontal="left" vertical="center"/>
      <protection locked="0"/>
    </xf>
    <xf numFmtId="0" fontId="21" fillId="0" borderId="22" xfId="0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DE756-5EBA-4E3D-8E99-EC827242BBD5}">
  <sheetPr>
    <pageSetUpPr fitToPage="1"/>
  </sheetPr>
  <dimension ref="A1:S97"/>
  <sheetViews>
    <sheetView showGridLines="0" showRowColHeaders="0" tabSelected="1" zoomScaleNormal="100" workbookViewId="0">
      <pane ySplit="3" topLeftCell="A4" activePane="bottomLeft" state="frozen"/>
      <selection pane="bottomLeft" activeCell="D5" sqref="D5:E5"/>
    </sheetView>
  </sheetViews>
  <sheetFormatPr defaultRowHeight="22.5"/>
  <cols>
    <col min="1" max="1" width="1.6640625" style="11" customWidth="1"/>
    <col min="2" max="2" width="6.5546875" style="2" customWidth="1"/>
    <col min="3" max="3" width="6.5546875" style="6" customWidth="1"/>
    <col min="4" max="7" width="11.88671875" style="7" customWidth="1"/>
    <col min="8" max="8" width="4.44140625" style="6" customWidth="1"/>
    <col min="9" max="9" width="12.6640625" style="2" customWidth="1"/>
    <col min="10" max="10" width="5" style="2" customWidth="1"/>
    <col min="11" max="11" width="22.5546875" style="2" customWidth="1"/>
    <col min="12" max="13" width="7" style="6" customWidth="1"/>
    <col min="14" max="14" width="8.88671875" style="2"/>
    <col min="15" max="15" width="15.21875" style="2" customWidth="1"/>
    <col min="16" max="16" width="12.33203125" style="2" customWidth="1"/>
    <col min="17" max="17" width="2" style="2" customWidth="1"/>
    <col min="18" max="18" width="22.88671875" style="20" customWidth="1"/>
    <col min="19" max="16384" width="8.88671875" style="2"/>
  </cols>
  <sheetData>
    <row r="1" spans="1:19" ht="23.25" thickBot="1">
      <c r="A1" s="1" t="s">
        <v>57</v>
      </c>
      <c r="B1" s="200" t="s">
        <v>52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164" t="s">
        <v>30</v>
      </c>
      <c r="P1" s="164"/>
      <c r="R1" s="3" t="s">
        <v>39</v>
      </c>
      <c r="S1" s="4" t="s">
        <v>61</v>
      </c>
    </row>
    <row r="2" spans="1:19" ht="18.75" customHeight="1" thickBot="1">
      <c r="A2" s="1"/>
      <c r="B2" s="5"/>
      <c r="O2" s="8" t="s">
        <v>40</v>
      </c>
      <c r="P2" s="9"/>
      <c r="R2" s="10" t="str">
        <f>IF(_xlfn.TEXTJOIN("",TRUE,R3:R91)="","","要確認・修正項目あり")</f>
        <v>要確認・修正項目あり</v>
      </c>
      <c r="S2" s="11"/>
    </row>
    <row r="3" spans="1:19" ht="6" customHeight="1">
      <c r="A3" s="1"/>
      <c r="B3" s="5"/>
      <c r="O3" s="8"/>
      <c r="R3" s="10"/>
    </row>
    <row r="4" spans="1:19" ht="18.75" customHeight="1" thickBot="1">
      <c r="A4" s="1"/>
      <c r="R4" s="12"/>
    </row>
    <row r="5" spans="1:19" ht="24" customHeight="1" thickBot="1">
      <c r="A5" s="1"/>
      <c r="B5" s="13" t="s">
        <v>41</v>
      </c>
      <c r="D5" s="206"/>
      <c r="E5" s="207"/>
      <c r="F5" s="14" t="s">
        <v>47</v>
      </c>
      <c r="G5" s="15"/>
      <c r="H5" s="15"/>
      <c r="J5" s="15"/>
      <c r="R5" s="12" t="str">
        <f>IF(D5="","【記載責任者氏名がない】","")</f>
        <v>【記載責任者氏名がない】</v>
      </c>
    </row>
    <row r="6" spans="1:19" ht="17.25" customHeight="1">
      <c r="A6" s="1"/>
      <c r="R6" s="12"/>
    </row>
    <row r="7" spans="1:19" ht="8.25" customHeight="1" thickBot="1">
      <c r="A7" s="1"/>
      <c r="B7" s="16"/>
      <c r="C7" s="17"/>
      <c r="D7" s="18"/>
      <c r="E7" s="18"/>
      <c r="F7" s="18"/>
      <c r="G7" s="18"/>
      <c r="H7" s="17"/>
      <c r="I7" s="19"/>
      <c r="J7" s="19"/>
      <c r="K7" s="19"/>
      <c r="L7" s="17"/>
      <c r="M7" s="17"/>
      <c r="N7" s="19"/>
      <c r="O7" s="19"/>
      <c r="P7" s="19"/>
    </row>
    <row r="8" spans="1:19" ht="30" customHeight="1" thickBot="1">
      <c r="A8" s="1" t="s">
        <v>55</v>
      </c>
      <c r="B8" s="2" t="s">
        <v>0</v>
      </c>
      <c r="D8" s="210"/>
      <c r="E8" s="211"/>
      <c r="F8" s="211"/>
      <c r="G8" s="211"/>
      <c r="H8" s="211"/>
      <c r="I8" s="211"/>
      <c r="J8" s="211"/>
      <c r="K8" s="211"/>
      <c r="L8" s="212"/>
      <c r="M8" s="2"/>
      <c r="R8" s="12"/>
    </row>
    <row r="9" spans="1:19" ht="8.25" customHeight="1" thickBot="1">
      <c r="A9" s="1"/>
      <c r="R9" s="12"/>
    </row>
    <row r="10" spans="1:19" ht="24" customHeight="1" thickBot="1">
      <c r="A10" s="1" t="s">
        <v>55</v>
      </c>
      <c r="B10" s="2" t="s">
        <v>83</v>
      </c>
      <c r="D10" s="196"/>
      <c r="E10" s="197"/>
      <c r="F10" s="197"/>
      <c r="G10" s="197"/>
      <c r="H10" s="197"/>
      <c r="I10" s="197"/>
      <c r="J10" s="197"/>
      <c r="K10" s="197"/>
      <c r="L10" s="198"/>
      <c r="M10" s="2"/>
      <c r="R10" s="12"/>
    </row>
    <row r="11" spans="1:19" ht="8.25" customHeight="1" thickBot="1">
      <c r="A11" s="1"/>
      <c r="R11" s="12"/>
    </row>
    <row r="12" spans="1:19" ht="24" customHeight="1" thickBot="1">
      <c r="A12" s="1" t="s">
        <v>55</v>
      </c>
      <c r="B12" s="2" t="s">
        <v>1</v>
      </c>
      <c r="D12" s="196"/>
      <c r="E12" s="197"/>
      <c r="F12" s="197"/>
      <c r="G12" s="197"/>
      <c r="H12" s="197"/>
      <c r="I12" s="197"/>
      <c r="J12" s="197"/>
      <c r="K12" s="197"/>
      <c r="L12" s="198"/>
      <c r="M12" s="2"/>
      <c r="R12" s="12"/>
    </row>
    <row r="13" spans="1:19" ht="8.25" customHeight="1" thickBot="1">
      <c r="A13" s="1"/>
      <c r="F13" s="208" t="s">
        <v>34</v>
      </c>
      <c r="G13" s="209"/>
      <c r="H13" s="209"/>
      <c r="I13" s="209"/>
      <c r="J13" s="209"/>
      <c r="K13" s="209"/>
      <c r="L13" s="209"/>
      <c r="M13" s="21"/>
      <c r="N13" s="21"/>
    </row>
    <row r="14" spans="1:19" ht="24" customHeight="1" thickBot="1">
      <c r="A14" s="1" t="s">
        <v>55</v>
      </c>
      <c r="B14" s="2" t="s">
        <v>3</v>
      </c>
      <c r="D14" s="40"/>
      <c r="E14" s="2"/>
      <c r="F14" s="209"/>
      <c r="G14" s="209"/>
      <c r="H14" s="209"/>
      <c r="I14" s="209"/>
      <c r="J14" s="209"/>
      <c r="K14" s="209"/>
      <c r="L14" s="209"/>
      <c r="M14" s="21"/>
      <c r="N14" s="21"/>
    </row>
    <row r="15" spans="1:19" ht="8.25" customHeight="1" thickBot="1">
      <c r="A15" s="1"/>
    </row>
    <row r="16" spans="1:19" ht="24" customHeight="1" thickBot="1">
      <c r="A16" s="1" t="s">
        <v>55</v>
      </c>
      <c r="B16" s="2" t="s">
        <v>2</v>
      </c>
      <c r="D16" s="41"/>
      <c r="E16" s="42"/>
      <c r="F16" s="2"/>
      <c r="G16" s="2"/>
    </row>
    <row r="17" spans="1:18" ht="6" customHeight="1">
      <c r="A17" s="1"/>
    </row>
    <row r="18" spans="1:18" ht="16.5" customHeight="1">
      <c r="A18" s="1"/>
      <c r="B18" s="16" t="s">
        <v>18</v>
      </c>
      <c r="C18" s="17"/>
      <c r="D18" s="18"/>
      <c r="E18" s="18"/>
      <c r="F18" s="18"/>
      <c r="G18" s="18"/>
      <c r="H18" s="17"/>
      <c r="I18" s="19"/>
      <c r="J18" s="19"/>
      <c r="K18" s="19"/>
      <c r="L18" s="17"/>
      <c r="M18" s="17"/>
      <c r="N18" s="19"/>
      <c r="O18" s="19"/>
      <c r="P18" s="19"/>
    </row>
    <row r="19" spans="1:18" ht="19.5" thickBot="1">
      <c r="A19" s="1"/>
      <c r="D19" s="23" t="s">
        <v>8</v>
      </c>
      <c r="E19" s="23" t="s">
        <v>9</v>
      </c>
      <c r="F19" s="23" t="s">
        <v>65</v>
      </c>
      <c r="G19" s="23" t="s">
        <v>66</v>
      </c>
      <c r="H19" s="23" t="s">
        <v>46</v>
      </c>
      <c r="I19" s="24" t="s">
        <v>50</v>
      </c>
    </row>
    <row r="20" spans="1:18" ht="24" customHeight="1" thickBot="1">
      <c r="A20" s="1" t="s">
        <v>56</v>
      </c>
      <c r="B20" s="213" t="s">
        <v>31</v>
      </c>
      <c r="C20" s="213"/>
      <c r="D20" s="43"/>
      <c r="E20" s="52"/>
      <c r="F20" s="123"/>
      <c r="G20" s="124"/>
      <c r="H20" s="44" t="s">
        <v>45</v>
      </c>
      <c r="I20" s="14" t="s">
        <v>44</v>
      </c>
      <c r="J20" s="15"/>
      <c r="R20" s="20" t="str">
        <f>IF(OR(D20="",D22=""),"【責任者または監督の記載がない】","")</f>
        <v>【責任者または監督の記載がない】</v>
      </c>
    </row>
    <row r="21" spans="1:18" ht="7.5" customHeight="1" thickBot="1">
      <c r="A21" s="1"/>
      <c r="I21" s="6"/>
      <c r="J21" s="6"/>
    </row>
    <row r="22" spans="1:18" ht="24" customHeight="1" thickBot="1">
      <c r="A22" s="1" t="s">
        <v>56</v>
      </c>
      <c r="B22" s="2" t="s">
        <v>4</v>
      </c>
      <c r="D22" s="45"/>
      <c r="E22" s="52"/>
      <c r="F22" s="125"/>
      <c r="G22" s="124"/>
      <c r="H22" s="48"/>
      <c r="I22" s="6"/>
      <c r="J22" s="6"/>
    </row>
    <row r="23" spans="1:18" ht="24" customHeight="1" thickBot="1">
      <c r="A23" s="1" t="s">
        <v>56</v>
      </c>
      <c r="B23" s="2" t="s">
        <v>5</v>
      </c>
      <c r="D23" s="43"/>
      <c r="E23" s="52"/>
      <c r="F23" s="123"/>
      <c r="G23" s="124"/>
      <c r="H23" s="51"/>
      <c r="I23" s="6"/>
      <c r="J23" s="6"/>
    </row>
    <row r="24" spans="1:18" ht="24" customHeight="1" thickBot="1">
      <c r="A24" s="1" t="s">
        <v>56</v>
      </c>
      <c r="B24" s="2" t="s">
        <v>6</v>
      </c>
      <c r="D24" s="43"/>
      <c r="E24" s="52"/>
      <c r="F24" s="123"/>
      <c r="G24" s="124"/>
      <c r="H24" s="51"/>
      <c r="I24" s="6"/>
      <c r="J24" s="6"/>
    </row>
    <row r="25" spans="1:18" ht="24" customHeight="1" thickBot="1">
      <c r="A25" s="1" t="s">
        <v>56</v>
      </c>
      <c r="B25" s="2" t="s">
        <v>7</v>
      </c>
      <c r="D25" s="49"/>
      <c r="E25" s="52"/>
      <c r="F25" s="126"/>
      <c r="G25" s="124"/>
      <c r="H25" s="50"/>
      <c r="I25" s="15" t="s">
        <v>43</v>
      </c>
      <c r="J25" s="15"/>
    </row>
    <row r="26" spans="1:18" ht="21.75" customHeight="1">
      <c r="A26" s="1"/>
      <c r="B26" s="2" t="s">
        <v>15</v>
      </c>
      <c r="D26" s="37" t="str">
        <f t="array" ref="D26">IF(COUNTA($C31:$C48)=0,"",_xlfn.XLOOKUP("○",$C31:C48,D31:D48,"",FALSE))</f>
        <v/>
      </c>
      <c r="E26" s="37" t="str">
        <f>IF(COUNTA($C31:$C48)=0,"",_xlfn.XLOOKUP("○",$C31:$C48,E31:E48,"",FALSE))</f>
        <v/>
      </c>
      <c r="F26" s="11" t="str">
        <f>IF(COUNTA($C31:$C48)=0,"",_xlfn.XLOOKUP("○",$C31:$C48,F31:F48,"",FALSE))</f>
        <v/>
      </c>
      <c r="G26" s="11" t="str">
        <f>IF(COUNTA($C31:$C48)=0,"",_xlfn.XLOOKUP("○",$C31:$C48,G31:G48,"",FALSE))</f>
        <v/>
      </c>
      <c r="I26" s="15" t="s">
        <v>60</v>
      </c>
      <c r="J26" s="15"/>
      <c r="R26" s="20" t="str">
        <f>IF(AND(COUNTA(D31:D48)&gt;0,COUNTA(C31:C48)=0),"【主将が指定されていない】","")&amp;IF(COUNTA(C31:C48)&gt;1,"【主将が複数指定されている】","")</f>
        <v/>
      </c>
    </row>
    <row r="27" spans="1:18" ht="15" customHeight="1">
      <c r="A27" s="1"/>
    </row>
    <row r="28" spans="1:18" ht="15.75" customHeight="1">
      <c r="A28" s="1"/>
      <c r="B28" s="16" t="s">
        <v>17</v>
      </c>
      <c r="C28" s="17"/>
      <c r="D28" s="18"/>
      <c r="E28" s="18"/>
      <c r="F28" s="18"/>
      <c r="G28" s="18"/>
      <c r="H28" s="17"/>
      <c r="I28" s="19"/>
      <c r="J28" s="19"/>
      <c r="K28" s="19"/>
      <c r="L28" s="17"/>
      <c r="M28" s="17"/>
      <c r="N28" s="19"/>
      <c r="O28" s="19"/>
      <c r="P28" s="19"/>
    </row>
    <row r="29" spans="1:18" s="29" customFormat="1" ht="61.5" customHeight="1" thickBot="1">
      <c r="A29" s="25"/>
      <c r="B29" s="26"/>
      <c r="C29" s="26" t="s">
        <v>71</v>
      </c>
      <c r="D29" s="38"/>
      <c r="E29" s="98"/>
      <c r="F29" s="38"/>
      <c r="G29" s="98"/>
      <c r="H29" s="27"/>
      <c r="I29" s="191" t="s">
        <v>59</v>
      </c>
      <c r="J29" s="192"/>
      <c r="K29" s="28" t="s">
        <v>32</v>
      </c>
      <c r="L29" s="27"/>
      <c r="M29" s="27"/>
      <c r="N29" s="26" t="s">
        <v>33</v>
      </c>
      <c r="O29" s="27"/>
      <c r="P29" s="27"/>
      <c r="R29" s="30"/>
    </row>
    <row r="30" spans="1:18" s="23" customFormat="1" ht="45">
      <c r="A30" s="31"/>
      <c r="B30" s="56" t="s">
        <v>70</v>
      </c>
      <c r="C30" s="58" t="s">
        <v>69</v>
      </c>
      <c r="D30" s="69" t="s">
        <v>8</v>
      </c>
      <c r="E30" s="73" t="s">
        <v>9</v>
      </c>
      <c r="F30" s="69" t="s">
        <v>65</v>
      </c>
      <c r="G30" s="73" t="s">
        <v>66</v>
      </c>
      <c r="H30" s="59" t="s">
        <v>10</v>
      </c>
      <c r="I30" s="199" t="s">
        <v>11</v>
      </c>
      <c r="J30" s="199"/>
      <c r="K30" s="59" t="s">
        <v>12</v>
      </c>
      <c r="L30" s="59" t="s">
        <v>13</v>
      </c>
      <c r="M30" s="58" t="s">
        <v>16</v>
      </c>
      <c r="N30" s="59" t="s">
        <v>14</v>
      </c>
      <c r="O30" s="58" t="s">
        <v>64</v>
      </c>
      <c r="P30" s="57" t="s">
        <v>42</v>
      </c>
      <c r="R30" s="32"/>
    </row>
    <row r="31" spans="1:18" ht="24" customHeight="1">
      <c r="A31" s="1" t="str">
        <f>IF(D31="","","p")</f>
        <v/>
      </c>
      <c r="B31" s="99"/>
      <c r="C31" s="39"/>
      <c r="D31" s="70"/>
      <c r="E31" s="74"/>
      <c r="F31" s="104"/>
      <c r="G31" s="105"/>
      <c r="H31" s="60"/>
      <c r="I31" s="189"/>
      <c r="J31" s="189"/>
      <c r="K31" s="61"/>
      <c r="L31" s="60"/>
      <c r="M31" s="60"/>
      <c r="N31" s="62"/>
      <c r="O31" s="62"/>
      <c r="P31" s="53"/>
      <c r="Q31" s="11"/>
      <c r="R31" s="20" t="str">
        <f>IF(AND(D31&lt;&gt;"",B31=""),"【背番号記載なし】","")&amp;IF(COUNTIF(I31,"*学部*")&gt;0,"【学部欄確認】","")&amp;IF(OR(COUNTIF(K31,"*高校*")&gt;0,COUNTIF(K31,"*大学*")&gt;0,COUNTIF(K155,"*属*")&gt;0),"【出身高欄確認】","")</f>
        <v/>
      </c>
    </row>
    <row r="32" spans="1:18" ht="24" customHeight="1">
      <c r="A32" s="1" t="str">
        <f t="shared" ref="A32:A48" si="0">IF(D32="","","p")</f>
        <v/>
      </c>
      <c r="B32" s="99"/>
      <c r="C32" s="39"/>
      <c r="D32" s="71"/>
      <c r="E32" s="75"/>
      <c r="F32" s="106"/>
      <c r="G32" s="107"/>
      <c r="H32" s="60"/>
      <c r="I32" s="189"/>
      <c r="J32" s="189"/>
      <c r="K32" s="64"/>
      <c r="L32" s="63"/>
      <c r="M32" s="63"/>
      <c r="N32" s="65"/>
      <c r="O32" s="62"/>
      <c r="P32" s="53"/>
      <c r="R32" s="20" t="str">
        <f t="shared" ref="R32:R48" si="1">IF(AND(D32&lt;&gt;"",B32=""),"【背番号記載なし】","")&amp;IF(COUNTIF(I32,"*学部*")&gt;0,"【学部欄確認】","")&amp;IF(OR(COUNTIF(K32,"*高校*")&gt;0,COUNTIF(K32,"*大学*")&gt;0,COUNTIF(K156,"*属*")&gt;0),"【出身高欄確認】","")</f>
        <v/>
      </c>
    </row>
    <row r="33" spans="1:18" ht="24" customHeight="1">
      <c r="A33" s="1" t="str">
        <f t="shared" si="0"/>
        <v/>
      </c>
      <c r="B33" s="99"/>
      <c r="C33" s="39"/>
      <c r="D33" s="71"/>
      <c r="E33" s="75"/>
      <c r="F33" s="106"/>
      <c r="G33" s="107"/>
      <c r="H33" s="60"/>
      <c r="I33" s="189"/>
      <c r="J33" s="189"/>
      <c r="K33" s="64"/>
      <c r="L33" s="63"/>
      <c r="M33" s="63"/>
      <c r="N33" s="65"/>
      <c r="O33" s="62"/>
      <c r="P33" s="53"/>
      <c r="R33" s="20" t="str">
        <f t="shared" si="1"/>
        <v/>
      </c>
    </row>
    <row r="34" spans="1:18" ht="24" customHeight="1">
      <c r="A34" s="1" t="str">
        <f t="shared" si="0"/>
        <v/>
      </c>
      <c r="B34" s="99"/>
      <c r="C34" s="39"/>
      <c r="D34" s="71"/>
      <c r="E34" s="75"/>
      <c r="F34" s="106"/>
      <c r="G34" s="107"/>
      <c r="H34" s="60"/>
      <c r="I34" s="189"/>
      <c r="J34" s="189"/>
      <c r="K34" s="64"/>
      <c r="L34" s="63"/>
      <c r="M34" s="63"/>
      <c r="N34" s="65"/>
      <c r="O34" s="62"/>
      <c r="P34" s="53"/>
      <c r="R34" s="20" t="str">
        <f t="shared" si="1"/>
        <v/>
      </c>
    </row>
    <row r="35" spans="1:18" ht="24" customHeight="1">
      <c r="A35" s="1" t="str">
        <f t="shared" si="0"/>
        <v/>
      </c>
      <c r="B35" s="99"/>
      <c r="C35" s="39"/>
      <c r="D35" s="71"/>
      <c r="E35" s="75"/>
      <c r="F35" s="106"/>
      <c r="G35" s="107"/>
      <c r="H35" s="60"/>
      <c r="I35" s="189"/>
      <c r="J35" s="189"/>
      <c r="K35" s="64"/>
      <c r="L35" s="63"/>
      <c r="M35" s="63"/>
      <c r="N35" s="65"/>
      <c r="O35" s="65"/>
      <c r="P35" s="54"/>
      <c r="R35" s="20" t="str">
        <f t="shared" si="1"/>
        <v/>
      </c>
    </row>
    <row r="36" spans="1:18" ht="24" customHeight="1">
      <c r="A36" s="1" t="str">
        <f t="shared" si="0"/>
        <v/>
      </c>
      <c r="B36" s="99"/>
      <c r="C36" s="39"/>
      <c r="D36" s="71"/>
      <c r="E36" s="75"/>
      <c r="F36" s="106"/>
      <c r="G36" s="107"/>
      <c r="H36" s="60"/>
      <c r="I36" s="189"/>
      <c r="J36" s="189"/>
      <c r="K36" s="64"/>
      <c r="L36" s="63"/>
      <c r="M36" s="63"/>
      <c r="N36" s="65"/>
      <c r="O36" s="65"/>
      <c r="P36" s="54"/>
      <c r="R36" s="20" t="str">
        <f t="shared" si="1"/>
        <v/>
      </c>
    </row>
    <row r="37" spans="1:18" ht="24" customHeight="1">
      <c r="A37" s="1" t="str">
        <f t="shared" si="0"/>
        <v/>
      </c>
      <c r="B37" s="99"/>
      <c r="C37" s="39"/>
      <c r="D37" s="71"/>
      <c r="E37" s="75"/>
      <c r="F37" s="106"/>
      <c r="G37" s="107"/>
      <c r="H37" s="60"/>
      <c r="I37" s="189"/>
      <c r="J37" s="189"/>
      <c r="K37" s="64"/>
      <c r="L37" s="63"/>
      <c r="M37" s="63"/>
      <c r="N37" s="65"/>
      <c r="O37" s="65"/>
      <c r="P37" s="54"/>
      <c r="R37" s="20" t="str">
        <f t="shared" si="1"/>
        <v/>
      </c>
    </row>
    <row r="38" spans="1:18" ht="24" customHeight="1">
      <c r="A38" s="1" t="str">
        <f t="shared" si="0"/>
        <v/>
      </c>
      <c r="B38" s="99"/>
      <c r="C38" s="39"/>
      <c r="D38" s="71"/>
      <c r="E38" s="75"/>
      <c r="F38" s="106"/>
      <c r="G38" s="107"/>
      <c r="H38" s="60"/>
      <c r="I38" s="189"/>
      <c r="J38" s="189"/>
      <c r="K38" s="64"/>
      <c r="L38" s="63"/>
      <c r="M38" s="63"/>
      <c r="N38" s="65"/>
      <c r="O38" s="65"/>
      <c r="P38" s="54"/>
      <c r="R38" s="20" t="str">
        <f t="shared" si="1"/>
        <v/>
      </c>
    </row>
    <row r="39" spans="1:18" ht="24" customHeight="1">
      <c r="A39" s="1" t="str">
        <f t="shared" si="0"/>
        <v/>
      </c>
      <c r="B39" s="99"/>
      <c r="C39" s="39"/>
      <c r="D39" s="71"/>
      <c r="E39" s="75"/>
      <c r="F39" s="106"/>
      <c r="G39" s="107"/>
      <c r="H39" s="60"/>
      <c r="I39" s="189"/>
      <c r="J39" s="189"/>
      <c r="K39" s="64"/>
      <c r="L39" s="63"/>
      <c r="M39" s="63"/>
      <c r="N39" s="65"/>
      <c r="O39" s="65"/>
      <c r="P39" s="54"/>
      <c r="R39" s="20" t="str">
        <f t="shared" si="1"/>
        <v/>
      </c>
    </row>
    <row r="40" spans="1:18" ht="24" customHeight="1">
      <c r="A40" s="1" t="str">
        <f t="shared" si="0"/>
        <v/>
      </c>
      <c r="B40" s="99"/>
      <c r="C40" s="39"/>
      <c r="D40" s="71"/>
      <c r="E40" s="75"/>
      <c r="F40" s="106"/>
      <c r="G40" s="107"/>
      <c r="H40" s="60"/>
      <c r="I40" s="189"/>
      <c r="J40" s="189"/>
      <c r="K40" s="64"/>
      <c r="L40" s="63"/>
      <c r="M40" s="63"/>
      <c r="N40" s="65"/>
      <c r="O40" s="65"/>
      <c r="P40" s="54"/>
      <c r="R40" s="20" t="str">
        <f t="shared" si="1"/>
        <v/>
      </c>
    </row>
    <row r="41" spans="1:18" ht="24" customHeight="1">
      <c r="A41" s="1" t="str">
        <f t="shared" si="0"/>
        <v/>
      </c>
      <c r="B41" s="99"/>
      <c r="C41" s="39"/>
      <c r="D41" s="71"/>
      <c r="E41" s="75"/>
      <c r="F41" s="106"/>
      <c r="G41" s="107"/>
      <c r="H41" s="60"/>
      <c r="I41" s="189"/>
      <c r="J41" s="189"/>
      <c r="K41" s="64"/>
      <c r="L41" s="63"/>
      <c r="M41" s="63"/>
      <c r="N41" s="65"/>
      <c r="O41" s="65"/>
      <c r="P41" s="54"/>
      <c r="R41" s="20" t="str">
        <f t="shared" si="1"/>
        <v/>
      </c>
    </row>
    <row r="42" spans="1:18" ht="24" customHeight="1">
      <c r="A42" s="1" t="str">
        <f t="shared" si="0"/>
        <v/>
      </c>
      <c r="B42" s="99"/>
      <c r="C42" s="39"/>
      <c r="D42" s="71"/>
      <c r="E42" s="75"/>
      <c r="F42" s="106"/>
      <c r="G42" s="107"/>
      <c r="H42" s="60"/>
      <c r="I42" s="189"/>
      <c r="J42" s="189"/>
      <c r="K42" s="64"/>
      <c r="L42" s="63"/>
      <c r="M42" s="63"/>
      <c r="N42" s="65"/>
      <c r="O42" s="65"/>
      <c r="P42" s="54"/>
      <c r="R42" s="20" t="str">
        <f t="shared" si="1"/>
        <v/>
      </c>
    </row>
    <row r="43" spans="1:18" ht="24" customHeight="1">
      <c r="A43" s="1" t="str">
        <f t="shared" si="0"/>
        <v/>
      </c>
      <c r="B43" s="99"/>
      <c r="C43" s="39"/>
      <c r="D43" s="71"/>
      <c r="E43" s="75"/>
      <c r="F43" s="106"/>
      <c r="G43" s="107"/>
      <c r="H43" s="60"/>
      <c r="I43" s="189"/>
      <c r="J43" s="189"/>
      <c r="K43" s="64"/>
      <c r="L43" s="63"/>
      <c r="M43" s="63"/>
      <c r="N43" s="65"/>
      <c r="O43" s="65"/>
      <c r="P43" s="54"/>
      <c r="R43" s="20" t="str">
        <f t="shared" si="1"/>
        <v/>
      </c>
    </row>
    <row r="44" spans="1:18" ht="24" customHeight="1">
      <c r="A44" s="1" t="str">
        <f t="shared" si="0"/>
        <v/>
      </c>
      <c r="B44" s="99"/>
      <c r="C44" s="39"/>
      <c r="D44" s="71"/>
      <c r="E44" s="75"/>
      <c r="F44" s="106"/>
      <c r="G44" s="107"/>
      <c r="H44" s="60"/>
      <c r="I44" s="189"/>
      <c r="J44" s="189"/>
      <c r="K44" s="64"/>
      <c r="L44" s="63"/>
      <c r="M44" s="63"/>
      <c r="N44" s="65"/>
      <c r="O44" s="65"/>
      <c r="P44" s="54"/>
      <c r="R44" s="20" t="str">
        <f t="shared" si="1"/>
        <v/>
      </c>
    </row>
    <row r="45" spans="1:18" ht="24" customHeight="1">
      <c r="A45" s="1" t="str">
        <f t="shared" si="0"/>
        <v/>
      </c>
      <c r="B45" s="99"/>
      <c r="C45" s="39"/>
      <c r="D45" s="71"/>
      <c r="E45" s="75"/>
      <c r="F45" s="106"/>
      <c r="G45" s="107"/>
      <c r="H45" s="60"/>
      <c r="I45" s="189"/>
      <c r="J45" s="189"/>
      <c r="K45" s="64"/>
      <c r="L45" s="63"/>
      <c r="M45" s="63"/>
      <c r="N45" s="65"/>
      <c r="O45" s="65"/>
      <c r="P45" s="54"/>
      <c r="R45" s="20" t="str">
        <f t="shared" si="1"/>
        <v/>
      </c>
    </row>
    <row r="46" spans="1:18" ht="24" customHeight="1">
      <c r="A46" s="1" t="str">
        <f t="shared" si="0"/>
        <v/>
      </c>
      <c r="B46" s="99"/>
      <c r="C46" s="39"/>
      <c r="D46" s="71"/>
      <c r="E46" s="75"/>
      <c r="F46" s="106"/>
      <c r="G46" s="107"/>
      <c r="H46" s="60"/>
      <c r="I46" s="189"/>
      <c r="J46" s="189"/>
      <c r="K46" s="64"/>
      <c r="L46" s="63"/>
      <c r="M46" s="63"/>
      <c r="N46" s="65"/>
      <c r="O46" s="65"/>
      <c r="P46" s="54"/>
      <c r="R46" s="20" t="str">
        <f t="shared" si="1"/>
        <v/>
      </c>
    </row>
    <row r="47" spans="1:18" ht="24" customHeight="1">
      <c r="A47" s="1" t="str">
        <f t="shared" si="0"/>
        <v/>
      </c>
      <c r="B47" s="99"/>
      <c r="C47" s="39"/>
      <c r="D47" s="71"/>
      <c r="E47" s="75"/>
      <c r="F47" s="106"/>
      <c r="G47" s="107"/>
      <c r="H47" s="60"/>
      <c r="I47" s="189"/>
      <c r="J47" s="189"/>
      <c r="K47" s="64"/>
      <c r="L47" s="63"/>
      <c r="M47" s="63"/>
      <c r="N47" s="65"/>
      <c r="O47" s="65"/>
      <c r="P47" s="54"/>
      <c r="R47" s="20" t="str">
        <f t="shared" si="1"/>
        <v/>
      </c>
    </row>
    <row r="48" spans="1:18" ht="24" customHeight="1" thickBot="1">
      <c r="A48" s="1" t="str">
        <f t="shared" si="0"/>
        <v/>
      </c>
      <c r="B48" s="100"/>
      <c r="C48" s="101"/>
      <c r="D48" s="72"/>
      <c r="E48" s="76"/>
      <c r="F48" s="108"/>
      <c r="G48" s="109"/>
      <c r="H48" s="66"/>
      <c r="I48" s="214"/>
      <c r="J48" s="214"/>
      <c r="K48" s="67"/>
      <c r="L48" s="66"/>
      <c r="M48" s="66"/>
      <c r="N48" s="68"/>
      <c r="O48" s="68"/>
      <c r="P48" s="55"/>
      <c r="R48" s="20" t="str">
        <f t="shared" si="1"/>
        <v/>
      </c>
    </row>
    <row r="49" spans="1:18" ht="19.5" customHeight="1">
      <c r="A49" s="1" t="s">
        <v>58</v>
      </c>
    </row>
    <row r="50" spans="1:18" ht="15.75" customHeight="1">
      <c r="A50" s="1"/>
      <c r="B50" s="16" t="s">
        <v>68</v>
      </c>
      <c r="C50" s="17"/>
      <c r="D50" s="18"/>
      <c r="E50" s="18"/>
      <c r="F50" s="18"/>
      <c r="G50" s="18"/>
      <c r="H50" s="17"/>
      <c r="I50" s="19"/>
      <c r="J50" s="19"/>
      <c r="K50" s="19"/>
      <c r="L50" s="17"/>
      <c r="M50" s="17"/>
      <c r="N50" s="19"/>
      <c r="O50" s="19"/>
      <c r="P50" s="19"/>
    </row>
    <row r="51" spans="1:18" ht="19.5" thickBot="1">
      <c r="A51" s="1"/>
      <c r="D51" s="23" t="s">
        <v>8</v>
      </c>
      <c r="E51" s="23" t="s">
        <v>9</v>
      </c>
      <c r="F51" s="23" t="s">
        <v>65</v>
      </c>
      <c r="G51" s="23" t="s">
        <v>66</v>
      </c>
    </row>
    <row r="52" spans="1:18" ht="24" customHeight="1">
      <c r="A52" s="1"/>
      <c r="C52" s="6" t="s">
        <v>19</v>
      </c>
      <c r="D52" s="45"/>
      <c r="E52" s="77"/>
      <c r="F52" s="110"/>
      <c r="G52" s="111"/>
    </row>
    <row r="53" spans="1:18" ht="24" customHeight="1">
      <c r="A53" s="1"/>
      <c r="C53" s="6" t="s">
        <v>20</v>
      </c>
      <c r="D53" s="46"/>
      <c r="E53" s="78"/>
      <c r="F53" s="112"/>
      <c r="G53" s="113"/>
    </row>
    <row r="54" spans="1:18" ht="24" customHeight="1">
      <c r="A54" s="1"/>
      <c r="C54" s="6" t="s">
        <v>21</v>
      </c>
      <c r="D54" s="46"/>
      <c r="E54" s="78"/>
      <c r="F54" s="112"/>
      <c r="G54" s="113"/>
    </row>
    <row r="55" spans="1:18" ht="24" customHeight="1">
      <c r="A55" s="1"/>
      <c r="C55" s="6" t="s">
        <v>22</v>
      </c>
      <c r="D55" s="46"/>
      <c r="E55" s="78"/>
      <c r="F55" s="112"/>
      <c r="G55" s="113"/>
    </row>
    <row r="56" spans="1:18" ht="24" customHeight="1">
      <c r="A56" s="1"/>
      <c r="C56" s="6" t="s">
        <v>23</v>
      </c>
      <c r="D56" s="46"/>
      <c r="E56" s="78"/>
      <c r="F56" s="112"/>
      <c r="G56" s="113"/>
    </row>
    <row r="57" spans="1:18" ht="24" customHeight="1" thickBot="1">
      <c r="A57" s="1"/>
      <c r="C57" s="6" t="s">
        <v>24</v>
      </c>
      <c r="D57" s="49"/>
      <c r="E57" s="79"/>
      <c r="F57" s="114"/>
      <c r="G57" s="115"/>
    </row>
    <row r="58" spans="1:18" ht="11.25" customHeight="1">
      <c r="A58" s="1"/>
    </row>
    <row r="59" spans="1:18" ht="15.75" customHeight="1">
      <c r="A59" s="1"/>
      <c r="B59" s="16" t="s">
        <v>67</v>
      </c>
      <c r="C59" s="17"/>
      <c r="D59" s="18"/>
      <c r="E59" s="18"/>
      <c r="F59" s="18"/>
      <c r="G59" s="18"/>
      <c r="H59" s="17"/>
      <c r="I59" s="19"/>
      <c r="J59" s="19"/>
      <c r="K59" s="19"/>
      <c r="L59" s="17"/>
      <c r="M59" s="17"/>
      <c r="N59" s="19"/>
      <c r="O59" s="19"/>
      <c r="P59" s="19"/>
    </row>
    <row r="60" spans="1:18" ht="19.5" thickBot="1">
      <c r="A60" s="1"/>
      <c r="D60" s="23" t="s">
        <v>8</v>
      </c>
      <c r="E60" s="23" t="s">
        <v>9</v>
      </c>
      <c r="F60" s="23" t="s">
        <v>65</v>
      </c>
      <c r="G60" s="23" t="s">
        <v>66</v>
      </c>
      <c r="H60" s="23" t="s">
        <v>10</v>
      </c>
      <c r="I60" s="23" t="s">
        <v>25</v>
      </c>
      <c r="J60" s="23" t="s">
        <v>48</v>
      </c>
      <c r="K60" s="23" t="s">
        <v>75</v>
      </c>
      <c r="L60" s="164" t="s">
        <v>49</v>
      </c>
      <c r="M60" s="164"/>
      <c r="N60" s="164"/>
    </row>
    <row r="61" spans="1:18" ht="24" customHeight="1" thickBot="1">
      <c r="A61" s="1"/>
      <c r="C61" s="6" t="s">
        <v>28</v>
      </c>
      <c r="D61" s="43"/>
      <c r="E61" s="86"/>
      <c r="F61" s="116"/>
      <c r="G61" s="117"/>
      <c r="H61" s="87"/>
      <c r="I61" s="88"/>
      <c r="J61" s="89"/>
      <c r="K61" s="85"/>
      <c r="L61" s="201"/>
      <c r="M61" s="201"/>
      <c r="N61" s="202"/>
      <c r="R61" s="20" t="str">
        <f>IF(AND(D61&lt;&gt;"",I61=""),"【資格(級)が選択されていない】","")</f>
        <v/>
      </c>
    </row>
    <row r="62" spans="1:18" ht="24" customHeight="1" thickBot="1">
      <c r="A62" s="1"/>
      <c r="H62" s="33"/>
      <c r="I62" s="190" t="s">
        <v>26</v>
      </c>
      <c r="J62" s="190"/>
      <c r="K62" s="203"/>
      <c r="L62" s="204"/>
      <c r="M62" s="204"/>
      <c r="N62" s="205"/>
      <c r="O62" s="24" t="s">
        <v>35</v>
      </c>
    </row>
    <row r="63" spans="1:18" ht="3.75" customHeight="1" thickBot="1">
      <c r="A63" s="1"/>
      <c r="H63" s="33"/>
      <c r="I63" s="23"/>
      <c r="J63" s="23"/>
      <c r="O63" s="24"/>
    </row>
    <row r="64" spans="1:18" ht="24" customHeight="1">
      <c r="A64" s="1"/>
      <c r="C64" s="6" t="s">
        <v>20</v>
      </c>
      <c r="D64" s="90"/>
      <c r="E64" s="91"/>
      <c r="F64" s="118"/>
      <c r="G64" s="119"/>
      <c r="H64" s="82"/>
      <c r="I64" s="83"/>
      <c r="J64" s="84"/>
      <c r="K64" s="84"/>
      <c r="L64" s="183"/>
      <c r="M64" s="183"/>
      <c r="N64" s="184"/>
      <c r="R64" s="20" t="str">
        <f>IF(AND(D64&lt;&gt;"",I64=""),"【資格(級)が選択されていない】","")</f>
        <v/>
      </c>
    </row>
    <row r="65" spans="1:18" ht="24" customHeight="1">
      <c r="A65" s="1"/>
      <c r="C65" s="6" t="s">
        <v>21</v>
      </c>
      <c r="D65" s="46"/>
      <c r="E65" s="78"/>
      <c r="F65" s="112"/>
      <c r="G65" s="120"/>
      <c r="H65" s="80"/>
      <c r="I65" s="22"/>
      <c r="J65" s="81"/>
      <c r="K65" s="81"/>
      <c r="L65" s="185"/>
      <c r="M65" s="185"/>
      <c r="N65" s="186"/>
      <c r="R65" s="20" t="str">
        <f>IF(AND(D65&lt;&gt;"",I65=""),"【資格(級)が選択されていない】","")</f>
        <v/>
      </c>
    </row>
    <row r="66" spans="1:18" ht="24" customHeight="1" thickBot="1">
      <c r="A66" s="1"/>
      <c r="C66" s="6" t="s">
        <v>22</v>
      </c>
      <c r="D66" s="47"/>
      <c r="E66" s="92"/>
      <c r="F66" s="121"/>
      <c r="G66" s="122"/>
      <c r="H66" s="96"/>
      <c r="I66" s="97"/>
      <c r="J66" s="95"/>
      <c r="K66" s="95"/>
      <c r="L66" s="187"/>
      <c r="M66" s="187"/>
      <c r="N66" s="188"/>
      <c r="R66" s="20" t="str">
        <f>IF(AND(D66&lt;&gt;"",I66=""),"【資格(級)が選択されていない】","")</f>
        <v/>
      </c>
    </row>
    <row r="67" spans="1:18" ht="12.75" customHeight="1">
      <c r="A67" s="1"/>
      <c r="K67" s="6"/>
    </row>
    <row r="68" spans="1:18" ht="15.75" customHeight="1">
      <c r="A68" s="1"/>
      <c r="B68" s="16" t="s">
        <v>62</v>
      </c>
      <c r="C68" s="17"/>
      <c r="D68" s="18"/>
      <c r="E68" s="18"/>
      <c r="F68" s="18"/>
      <c r="G68" s="18"/>
      <c r="H68" s="17"/>
      <c r="I68" s="19"/>
      <c r="J68" s="19"/>
      <c r="K68" s="19"/>
      <c r="L68" s="17"/>
      <c r="M68" s="17"/>
      <c r="N68" s="19"/>
      <c r="O68" s="19"/>
      <c r="P68" s="19"/>
    </row>
    <row r="69" spans="1:18" ht="19.5" thickBot="1">
      <c r="A69" s="1"/>
      <c r="D69" s="23" t="s">
        <v>8</v>
      </c>
      <c r="E69" s="23" t="s">
        <v>9</v>
      </c>
      <c r="F69" s="23" t="s">
        <v>65</v>
      </c>
      <c r="G69" s="23" t="s">
        <v>66</v>
      </c>
      <c r="H69" s="23" t="s">
        <v>48</v>
      </c>
      <c r="I69" s="164" t="s">
        <v>53</v>
      </c>
      <c r="J69" s="164"/>
      <c r="K69" s="23" t="s">
        <v>54</v>
      </c>
      <c r="L69" s="164" t="s">
        <v>72</v>
      </c>
      <c r="M69" s="164"/>
      <c r="N69" s="34"/>
    </row>
    <row r="70" spans="1:18" ht="24" customHeight="1">
      <c r="A70" s="1"/>
      <c r="C70" s="6" t="s">
        <v>19</v>
      </c>
      <c r="D70" s="90"/>
      <c r="E70" s="91"/>
      <c r="F70" s="118"/>
      <c r="G70" s="119"/>
      <c r="H70" s="84"/>
      <c r="I70" s="170"/>
      <c r="J70" s="170"/>
      <c r="K70" s="84"/>
      <c r="L70" s="171"/>
      <c r="M70" s="172"/>
      <c r="R70" s="20" t="str">
        <f>IF(AND(D70&lt;&gt;"",I70=""),"【資格(級)が選択されていない】","")</f>
        <v/>
      </c>
    </row>
    <row r="71" spans="1:18" ht="24" customHeight="1">
      <c r="A71" s="1"/>
      <c r="C71" s="6" t="s">
        <v>20</v>
      </c>
      <c r="D71" s="46"/>
      <c r="E71" s="78"/>
      <c r="F71" s="112"/>
      <c r="G71" s="120"/>
      <c r="H71" s="81"/>
      <c r="I71" s="167"/>
      <c r="J71" s="167"/>
      <c r="K71" s="81"/>
      <c r="L71" s="168"/>
      <c r="M71" s="169"/>
      <c r="R71" s="20" t="str">
        <f>IF(AND(D71&lt;&gt;"",I71=""),"【資格(級)が選択されていない】","")</f>
        <v/>
      </c>
    </row>
    <row r="72" spans="1:18" ht="24" customHeight="1" thickBot="1">
      <c r="A72" s="1"/>
      <c r="C72" s="6" t="s">
        <v>21</v>
      </c>
      <c r="D72" s="47"/>
      <c r="E72" s="92"/>
      <c r="F72" s="121"/>
      <c r="G72" s="122"/>
      <c r="H72" s="95"/>
      <c r="I72" s="161"/>
      <c r="J72" s="161"/>
      <c r="K72" s="95"/>
      <c r="L72" s="165"/>
      <c r="M72" s="166"/>
      <c r="R72" s="20" t="str">
        <f>IF(AND(D72&lt;&gt;"",I72=""),"【資格(級)が選択されていない】","")</f>
        <v/>
      </c>
    </row>
    <row r="73" spans="1:18" ht="6.75" customHeight="1">
      <c r="A73" s="1"/>
      <c r="K73" s="6"/>
    </row>
    <row r="74" spans="1:18" ht="15.75" customHeight="1">
      <c r="A74" s="1"/>
      <c r="B74" s="16" t="s">
        <v>63</v>
      </c>
      <c r="C74" s="17"/>
      <c r="D74" s="18"/>
      <c r="E74" s="18"/>
      <c r="F74" s="18"/>
      <c r="G74" s="18"/>
      <c r="H74" s="17"/>
      <c r="I74" s="19"/>
      <c r="J74" s="19"/>
      <c r="K74" s="19"/>
      <c r="L74" s="17"/>
      <c r="M74" s="17"/>
      <c r="N74" s="19"/>
      <c r="O74" s="19"/>
      <c r="P74" s="19"/>
    </row>
    <row r="75" spans="1:18" ht="19.5" thickBot="1">
      <c r="A75" s="1"/>
      <c r="D75" s="23" t="s">
        <v>8</v>
      </c>
      <c r="E75" s="23" t="s">
        <v>9</v>
      </c>
      <c r="F75" s="23" t="s">
        <v>65</v>
      </c>
      <c r="G75" s="23" t="s">
        <v>66</v>
      </c>
      <c r="H75" s="23" t="s">
        <v>48</v>
      </c>
      <c r="I75" s="164" t="s">
        <v>53</v>
      </c>
      <c r="J75" s="164"/>
      <c r="K75" s="23" t="s">
        <v>54</v>
      </c>
      <c r="L75" s="164" t="s">
        <v>72</v>
      </c>
      <c r="M75" s="164"/>
      <c r="N75" s="34"/>
    </row>
    <row r="76" spans="1:18" ht="24" customHeight="1">
      <c r="A76" s="1"/>
      <c r="C76" s="6" t="s">
        <v>19</v>
      </c>
      <c r="D76" s="90"/>
      <c r="E76" s="91"/>
      <c r="F76" s="118"/>
      <c r="G76" s="119"/>
      <c r="H76" s="84"/>
      <c r="I76" s="170"/>
      <c r="J76" s="170"/>
      <c r="K76" s="84"/>
      <c r="L76" s="171"/>
      <c r="M76" s="172"/>
      <c r="R76" s="20" t="str">
        <f>IF(AND(D76&lt;&gt;"",I76=""),"【資格(級)が選択されていない】","")</f>
        <v/>
      </c>
    </row>
    <row r="77" spans="1:18" ht="24" customHeight="1">
      <c r="A77" s="1"/>
      <c r="C77" s="6" t="s">
        <v>20</v>
      </c>
      <c r="D77" s="46"/>
      <c r="E77" s="78"/>
      <c r="F77" s="112"/>
      <c r="G77" s="120"/>
      <c r="H77" s="81"/>
      <c r="I77" s="167"/>
      <c r="J77" s="167"/>
      <c r="K77" s="81"/>
      <c r="L77" s="168"/>
      <c r="M77" s="169"/>
      <c r="R77" s="20" t="str">
        <f>IF(AND(D77&lt;&gt;"",I77=""),"【資格(級)が選択されていない】","")</f>
        <v/>
      </c>
    </row>
    <row r="78" spans="1:18" ht="24" customHeight="1" thickBot="1">
      <c r="A78" s="1"/>
      <c r="C78" s="6" t="s">
        <v>21</v>
      </c>
      <c r="D78" s="47"/>
      <c r="E78" s="92"/>
      <c r="F78" s="121"/>
      <c r="G78" s="122"/>
      <c r="H78" s="95"/>
      <c r="I78" s="161"/>
      <c r="J78" s="161"/>
      <c r="K78" s="95"/>
      <c r="L78" s="165"/>
      <c r="M78" s="166"/>
      <c r="R78" s="20" t="str">
        <f>IF(AND(D78&lt;&gt;"",I78=""),"【資格(級)が選択されていない】","")</f>
        <v/>
      </c>
    </row>
    <row r="79" spans="1:18" ht="12.75" customHeight="1">
      <c r="A79" s="1"/>
      <c r="K79" s="6"/>
    </row>
    <row r="80" spans="1:18" ht="15.75" customHeight="1">
      <c r="A80" s="1"/>
      <c r="B80" s="16" t="s">
        <v>27</v>
      </c>
      <c r="C80" s="17"/>
      <c r="D80" s="18"/>
      <c r="E80" s="18"/>
      <c r="F80" s="18"/>
      <c r="G80" s="18"/>
      <c r="H80" s="17"/>
      <c r="I80" s="19"/>
      <c r="J80" s="162"/>
      <c r="K80" s="163"/>
      <c r="L80" s="17"/>
      <c r="M80" s="17"/>
      <c r="N80" s="19"/>
      <c r="O80" s="19"/>
      <c r="P80" s="19"/>
    </row>
    <row r="81" spans="1:16" ht="29.25" thickBot="1">
      <c r="A81" s="1"/>
      <c r="D81" s="23" t="s">
        <v>8</v>
      </c>
      <c r="E81" s="23" t="s">
        <v>9</v>
      </c>
      <c r="F81" s="23" t="s">
        <v>65</v>
      </c>
      <c r="G81" s="23" t="s">
        <v>66</v>
      </c>
      <c r="H81" s="164" t="s">
        <v>36</v>
      </c>
      <c r="I81" s="164"/>
      <c r="J81" s="35" t="s">
        <v>51</v>
      </c>
    </row>
    <row r="82" spans="1:16" ht="24" customHeight="1">
      <c r="A82" s="1"/>
      <c r="C82" s="6" t="s">
        <v>19</v>
      </c>
      <c r="D82" s="90"/>
      <c r="E82" s="91"/>
      <c r="F82" s="118"/>
      <c r="G82" s="119"/>
      <c r="H82" s="174"/>
      <c r="I82" s="175"/>
      <c r="J82" s="93" t="str">
        <f ca="1">IF(H82="","",DATEDIF(H82,TODAY(),"Y")&amp;"歳")</f>
        <v/>
      </c>
      <c r="K82" s="11"/>
    </row>
    <row r="83" spans="1:16" ht="24" customHeight="1">
      <c r="A83" s="1"/>
      <c r="C83" s="6" t="s">
        <v>20</v>
      </c>
      <c r="D83" s="46"/>
      <c r="E83" s="78"/>
      <c r="F83" s="112"/>
      <c r="G83" s="120"/>
      <c r="H83" s="181"/>
      <c r="I83" s="182"/>
      <c r="J83" s="93" t="str">
        <f ca="1">IF(H83="","",DATEDIF(H83,TODAY(),"Y")&amp;"歳")</f>
        <v/>
      </c>
    </row>
    <row r="84" spans="1:16" ht="24" customHeight="1">
      <c r="A84" s="1"/>
      <c r="C84" s="6" t="s">
        <v>21</v>
      </c>
      <c r="D84" s="46"/>
      <c r="E84" s="78"/>
      <c r="F84" s="112"/>
      <c r="G84" s="120"/>
      <c r="H84" s="181"/>
      <c r="I84" s="182"/>
      <c r="J84" s="93" t="str">
        <f ca="1">IF(H84="","",DATEDIF(H84,TODAY(),"Y")&amp;"歳")</f>
        <v/>
      </c>
    </row>
    <row r="85" spans="1:16" ht="24" customHeight="1" thickBot="1">
      <c r="A85" s="1"/>
      <c r="C85" s="6" t="s">
        <v>22</v>
      </c>
      <c r="D85" s="47"/>
      <c r="E85" s="92"/>
      <c r="F85" s="121"/>
      <c r="G85" s="122"/>
      <c r="H85" s="176"/>
      <c r="I85" s="177"/>
      <c r="J85" s="93" t="str">
        <f ca="1">IF(H85="","",DATEDIF(H85,TODAY(),"Y")&amp;"歳")</f>
        <v/>
      </c>
    </row>
    <row r="86" spans="1:16" ht="12" customHeight="1">
      <c r="A86" s="1"/>
    </row>
    <row r="87" spans="1:16" ht="15.75" customHeight="1">
      <c r="A87" s="1"/>
      <c r="B87" s="16" t="s">
        <v>29</v>
      </c>
      <c r="C87" s="17"/>
      <c r="D87" s="18"/>
      <c r="E87" s="18"/>
      <c r="F87" s="18"/>
      <c r="G87" s="18"/>
      <c r="H87" s="17"/>
      <c r="I87" s="19"/>
      <c r="J87" s="19"/>
      <c r="K87" s="19"/>
      <c r="L87" s="17"/>
      <c r="M87" s="17"/>
      <c r="N87" s="19"/>
      <c r="O87" s="19"/>
      <c r="P87" s="19"/>
    </row>
    <row r="88" spans="1:16" ht="19.5" thickBot="1">
      <c r="A88" s="1"/>
      <c r="D88" s="23" t="s">
        <v>8</v>
      </c>
      <c r="E88" s="23" t="s">
        <v>9</v>
      </c>
      <c r="F88" s="23" t="s">
        <v>65</v>
      </c>
      <c r="G88" s="23" t="s">
        <v>66</v>
      </c>
      <c r="H88" s="178" t="s">
        <v>75</v>
      </c>
      <c r="I88" s="178"/>
      <c r="J88" s="178"/>
      <c r="K88" s="23" t="s">
        <v>74</v>
      </c>
      <c r="L88" s="2"/>
      <c r="M88" s="2"/>
    </row>
    <row r="89" spans="1:16" ht="24" customHeight="1">
      <c r="A89" s="1"/>
      <c r="C89" s="6" t="s">
        <v>19</v>
      </c>
      <c r="D89" s="90"/>
      <c r="E89" s="91"/>
      <c r="F89" s="118"/>
      <c r="G89" s="119"/>
      <c r="H89" s="179"/>
      <c r="I89" s="179"/>
      <c r="J89" s="179"/>
      <c r="K89" s="127"/>
      <c r="L89" s="2"/>
      <c r="M89" s="2"/>
    </row>
    <row r="90" spans="1:16" ht="24" customHeight="1">
      <c r="A90" s="1"/>
      <c r="C90" s="6" t="s">
        <v>20</v>
      </c>
      <c r="D90" s="46"/>
      <c r="E90" s="78"/>
      <c r="F90" s="112"/>
      <c r="G90" s="120"/>
      <c r="H90" s="180"/>
      <c r="I90" s="180"/>
      <c r="J90" s="180"/>
      <c r="K90" s="128"/>
      <c r="L90" s="2"/>
      <c r="M90" s="2"/>
    </row>
    <row r="91" spans="1:16" ht="24" customHeight="1" thickBot="1">
      <c r="A91" s="1"/>
      <c r="C91" s="6" t="s">
        <v>21</v>
      </c>
      <c r="D91" s="47"/>
      <c r="E91" s="92"/>
      <c r="F91" s="121"/>
      <c r="G91" s="122"/>
      <c r="H91" s="173"/>
      <c r="I91" s="173"/>
      <c r="J91" s="173"/>
      <c r="K91" s="129"/>
      <c r="L91" s="2"/>
      <c r="M91" s="2"/>
    </row>
    <row r="92" spans="1:16" ht="9.75" customHeight="1">
      <c r="A92" s="1"/>
    </row>
    <row r="93" spans="1:16" ht="15.75" customHeight="1">
      <c r="A93" s="1"/>
      <c r="B93" s="16" t="s">
        <v>38</v>
      </c>
      <c r="C93" s="17"/>
      <c r="D93" s="18"/>
      <c r="E93" s="18"/>
      <c r="F93" s="18"/>
      <c r="G93" s="18"/>
      <c r="H93" s="17"/>
      <c r="I93" s="19"/>
      <c r="J93" s="19"/>
      <c r="K93" s="19"/>
      <c r="L93" s="17"/>
      <c r="M93" s="17"/>
      <c r="N93" s="19"/>
      <c r="O93" s="19"/>
      <c r="P93" s="19"/>
    </row>
    <row r="94" spans="1:16" ht="6.75" customHeight="1" thickBot="1">
      <c r="A94" s="1"/>
      <c r="B94" s="36"/>
    </row>
    <row r="95" spans="1:16" ht="46.5" customHeight="1" thickBot="1">
      <c r="A95" s="1"/>
      <c r="B95" s="193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5"/>
      <c r="O95" s="94"/>
      <c r="P95" s="94"/>
    </row>
    <row r="96" spans="1:16" ht="9.75" customHeight="1"/>
    <row r="97" spans="2:2">
      <c r="B97" s="2" t="s">
        <v>37</v>
      </c>
    </row>
  </sheetData>
  <sheetProtection algorithmName="SHA-512" hashValue="+2/zOwrimXPXWwNJTy+6ydn7ozYc5MuP/kEvdhA7tO200/JPmg+X2p1Yr8vHrtX8hbvn2/RahAf3971UTJYfUA==" saltValue="Nqyzs4jeZPjHJLveVsJhtA==" spinCount="100000" sheet="1" selectLockedCells="1"/>
  <mergeCells count="62">
    <mergeCell ref="B95:N95"/>
    <mergeCell ref="D10:L10"/>
    <mergeCell ref="I30:J30"/>
    <mergeCell ref="B1:N1"/>
    <mergeCell ref="L61:N61"/>
    <mergeCell ref="K62:N62"/>
    <mergeCell ref="D5:E5"/>
    <mergeCell ref="F13:L14"/>
    <mergeCell ref="D8:L8"/>
    <mergeCell ref="D12:L12"/>
    <mergeCell ref="B20:C20"/>
    <mergeCell ref="I40:J40"/>
    <mergeCell ref="I41:J41"/>
    <mergeCell ref="I47:J47"/>
    <mergeCell ref="I48:J48"/>
    <mergeCell ref="H83:I83"/>
    <mergeCell ref="I72:J72"/>
    <mergeCell ref="I62:J62"/>
    <mergeCell ref="I31:J31"/>
    <mergeCell ref="I32:J32"/>
    <mergeCell ref="I33:J33"/>
    <mergeCell ref="I34:J34"/>
    <mergeCell ref="I35:J35"/>
    <mergeCell ref="I69:J69"/>
    <mergeCell ref="I37:J37"/>
    <mergeCell ref="I38:J38"/>
    <mergeCell ref="I39:J39"/>
    <mergeCell ref="O1:P1"/>
    <mergeCell ref="L64:N64"/>
    <mergeCell ref="L65:N65"/>
    <mergeCell ref="L66:N66"/>
    <mergeCell ref="I42:J42"/>
    <mergeCell ref="I43:J43"/>
    <mergeCell ref="I44:J44"/>
    <mergeCell ref="I45:J45"/>
    <mergeCell ref="I46:J46"/>
    <mergeCell ref="I36:J36"/>
    <mergeCell ref="L60:N60"/>
    <mergeCell ref="I29:J29"/>
    <mergeCell ref="H91:J91"/>
    <mergeCell ref="H82:I82"/>
    <mergeCell ref="H85:I85"/>
    <mergeCell ref="H88:J88"/>
    <mergeCell ref="H89:J89"/>
    <mergeCell ref="H90:J90"/>
    <mergeCell ref="H84:I84"/>
    <mergeCell ref="I78:J78"/>
    <mergeCell ref="J80:K80"/>
    <mergeCell ref="H81:I81"/>
    <mergeCell ref="L72:M72"/>
    <mergeCell ref="L69:M69"/>
    <mergeCell ref="I71:J71"/>
    <mergeCell ref="L71:M71"/>
    <mergeCell ref="I70:J70"/>
    <mergeCell ref="L70:M70"/>
    <mergeCell ref="L78:M78"/>
    <mergeCell ref="I75:J75"/>
    <mergeCell ref="L75:M75"/>
    <mergeCell ref="I76:J76"/>
    <mergeCell ref="L76:M76"/>
    <mergeCell ref="I77:J77"/>
    <mergeCell ref="L77:M77"/>
  </mergeCells>
  <phoneticPr fontId="1"/>
  <dataValidations count="13">
    <dataValidation type="list" allowBlank="1" showInputMessage="1" showErrorMessage="1" error="リストから選んで下さい" prompt="選択" sqref="D16" xr:uid="{2EAFB169-538C-471C-B1CE-04E48E70AA9D}">
      <formula1>"北海道学連,東北学連,北信越学連,関東学連,東海学連,関西学連,中国学連,四国学連,九州学連"</formula1>
    </dataValidation>
    <dataValidation type="list" allowBlank="1" showInputMessage="1" showErrorMessage="1" error="リストから選んで下さい" prompt="選択" sqref="E16" xr:uid="{9E545550-83F0-4E65-AE43-B60F84572BC4}">
      <formula1>"男子1部,男子2部,男子3部,男子4部,女子1部,女子2部,女子3部,女子4部"</formula1>
    </dataValidation>
    <dataValidation type="whole" allowBlank="1" showInputMessage="1" showErrorMessage="1" error="1～99までの半角数字を入れてください" sqref="B31:B48" xr:uid="{C31136A9-8F78-469E-99C6-2C5E1FD4F83A}">
      <formula1>1</formula1>
      <formula2>99</formula2>
    </dataValidation>
    <dataValidation type="list" allowBlank="1" showInputMessage="1" showErrorMessage="1" error="主将はプルダウンから「○」を選んで下さい" prompt="選択" sqref="C31:C48" xr:uid="{13591B77-6E8E-44C3-B30C-55DAD710649B}">
      <formula1>"○"</formula1>
    </dataValidation>
    <dataValidation type="whole" allowBlank="1" showInputMessage="1" showErrorMessage="1" sqref="H61:H66" xr:uid="{A8FB8F0D-302B-45B1-A1D6-9ACB3FFD3FF8}">
      <formula1>1</formula1>
      <formula2>4</formula2>
    </dataValidation>
    <dataValidation type="list" allowBlank="1" showInputMessage="1" showErrorMessage="1" sqref="I61 I64:I66" xr:uid="{DB8B5BEC-4ECB-4231-AAB7-CBC6C54DE869}">
      <formula1>"A級,B級,C級"</formula1>
    </dataValidation>
    <dataValidation type="list" allowBlank="1" showInputMessage="1" showErrorMessage="1" error="リストから1つ選択して下さい" prompt="選択" sqref="N31:N48" xr:uid="{416E30B3-8CC8-49BD-82D3-6103EA70B5A5}">
      <formula1>"OH,OP,MB,S,RS,L"</formula1>
    </dataValidation>
    <dataValidation type="list" allowBlank="1" showInputMessage="1" showErrorMessage="1" prompt="選択" sqref="H22:H24" xr:uid="{1F857282-F305-41CD-AEF8-FF3CDCAF89AB}">
      <formula1>",大人"</formula1>
    </dataValidation>
    <dataValidation type="list" allowBlank="1" showInputMessage="1" showErrorMessage="1" prompt="選択" sqref="J64:J66 J61 H70:H72 H76:H78" xr:uid="{C471E490-2034-444D-B08A-E991396F83BA}">
      <formula1>"男子,女子"</formula1>
    </dataValidation>
    <dataValidation imeMode="off" allowBlank="1" showInputMessage="1" showErrorMessage="1" sqref="O31:P48" xr:uid="{6F9C4479-DBBF-471A-BCB4-BF9E80DF7984}"/>
    <dataValidation type="whole" allowBlank="1" showInputMessage="1" showErrorMessage="1" error="半角数字のみ入力可" sqref="M31:M48" xr:uid="{95A6126A-88F5-4A56-B312-79C8A829799D}">
      <formula1>200</formula1>
      <formula2>450</formula2>
    </dataValidation>
    <dataValidation type="list" allowBlank="1" showInputMessage="1" showErrorMessage="1" error="半角数字のみ入力可" sqref="H31:H48" xr:uid="{88331967-412A-4C13-8ECF-40B096138C63}">
      <formula1>"4,3,2,1"</formula1>
    </dataValidation>
    <dataValidation type="whole" allowBlank="1" showInputMessage="1" showErrorMessage="1" error="半角数字のみ入力可" sqref="L31:L48" xr:uid="{63C17BA8-4EA2-48BC-B4B9-86304EB5FDB5}">
      <formula1>100</formula1>
      <formula2>250</formula2>
    </dataValidation>
  </dataValidations>
  <pageMargins left="0.23622047244094491" right="0.23622047244094491" top="0.27559055118110237" bottom="0.27559055118110237" header="0.31496062992125984" footer="0.31496062992125984"/>
  <pageSetup paperSize="8" scale="62" fitToHeight="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4E9E0-FAB2-4DC9-8C22-FE6E578A9BAE}">
  <dimension ref="A1:I72"/>
  <sheetViews>
    <sheetView showGridLines="0" showRowColHeaders="0" workbookViewId="0">
      <selection activeCell="B1" sqref="B1"/>
    </sheetView>
  </sheetViews>
  <sheetFormatPr defaultRowHeight="18"/>
  <cols>
    <col min="1" max="1" width="1.21875" style="103" customWidth="1"/>
    <col min="2" max="2" width="5.44140625" style="103" customWidth="1"/>
    <col min="3" max="3" width="4.6640625" style="131" customWidth="1"/>
    <col min="4" max="4" width="22.44140625" style="103" customWidth="1"/>
    <col min="5" max="6" width="7.33203125" style="103" customWidth="1"/>
    <col min="7" max="7" width="8.44140625" style="103" customWidth="1"/>
    <col min="8" max="8" width="4.109375" style="103" customWidth="1"/>
    <col min="9" max="9" width="13" style="103" customWidth="1"/>
    <col min="10" max="16384" width="8.88671875" style="103"/>
  </cols>
  <sheetData>
    <row r="1" spans="1:9" s="102" customFormat="1" ht="17.25" customHeight="1">
      <c r="A1" s="102" t="s">
        <v>73</v>
      </c>
      <c r="C1" s="131"/>
    </row>
    <row r="2" spans="1:9" ht="19.5" thickBot="1">
      <c r="B2" s="132" t="str">
        <f>IF(エントリー!D16="","",エントリー!D16)&amp;IF(エントリー!E16="","","　"&amp;エントリー!E16)</f>
        <v/>
      </c>
    </row>
    <row r="3" spans="1:9" s="133" customFormat="1" ht="26.25" thickBot="1">
      <c r="B3" s="142" t="str">
        <f>IF(エントリー!D8="","",エントリー!D8)</f>
        <v/>
      </c>
      <c r="C3" s="143"/>
      <c r="D3" s="144"/>
      <c r="E3" s="144"/>
      <c r="F3" s="144"/>
      <c r="G3" s="144"/>
      <c r="H3" s="144"/>
      <c r="I3" s="145" t="str">
        <f>IF(エントリー!D10="","",エントリー!D10)</f>
        <v/>
      </c>
    </row>
    <row r="4" spans="1:9">
      <c r="B4" s="131" t="str">
        <f>IF(エントリー!D14="","","("&amp;エントリー!D14&amp;")")</f>
        <v/>
      </c>
      <c r="D4" s="131" t="str">
        <f>IF(エントリー!D12="","",エントリー!D12)</f>
        <v/>
      </c>
    </row>
    <row r="5" spans="1:9" ht="5.25" customHeight="1"/>
    <row r="6" spans="1:9" ht="16.5">
      <c r="C6" s="137" t="s">
        <v>31</v>
      </c>
      <c r="D6" s="136" t="str">
        <f>IF(エントリー!D20="","",エントリー!D20&amp;" "&amp;エントリー!E20&amp;"（"&amp;エントリー!F20&amp;" "&amp;エントリー!G20&amp;"）")&amp;IF(エントリー!H20="","","【"&amp;エントリー!H20&amp;"】")</f>
        <v>【大人】</v>
      </c>
    </row>
    <row r="7" spans="1:9" ht="16.5">
      <c r="C7" s="138" t="s">
        <v>4</v>
      </c>
      <c r="D7" s="136" t="str">
        <f>IF(エントリー!D22="","",エントリー!D22&amp;" "&amp;エントリー!E22&amp;"（"&amp;エントリー!F22&amp;" "&amp;エントリー!G22&amp;"）")&amp;IF(エントリー!H22="","","【"&amp;エントリー!H22&amp;"】")</f>
        <v/>
      </c>
    </row>
    <row r="8" spans="1:9" ht="16.5">
      <c r="C8" s="138" t="s">
        <v>5</v>
      </c>
      <c r="D8" s="136" t="str">
        <f>IF(エントリー!D23="","",エントリー!D23&amp;" "&amp;エントリー!E23&amp;"（"&amp;エントリー!F23&amp;" "&amp;エントリー!G23&amp;"）")&amp;IF(エントリー!H23="","","【"&amp;エントリー!H23&amp;"】")</f>
        <v/>
      </c>
      <c r="E8" s="138" t="s">
        <v>6</v>
      </c>
      <c r="F8" s="138"/>
      <c r="G8" s="136" t="str">
        <f>IF(エントリー!D24="","",エントリー!D24&amp;" "&amp;エントリー!E24&amp;"（"&amp;エントリー!F24&amp;" "&amp;エントリー!G24&amp;"）")&amp;IF(エントリー!H24="","","【"&amp;エントリー!H24&amp;"】")</f>
        <v/>
      </c>
      <c r="H8" s="136"/>
    </row>
    <row r="9" spans="1:9" ht="16.5">
      <c r="C9" s="138" t="s">
        <v>7</v>
      </c>
      <c r="D9" s="136" t="str">
        <f>IF(エントリー!D25="","",エントリー!D25&amp;" "&amp;エントリー!E25&amp;"（"&amp;エントリー!F25&amp;" "&amp;エントリー!G25&amp;"）")&amp;IF(エントリー!H25="","","【"&amp;エントリー!H25&amp;"】")</f>
        <v/>
      </c>
      <c r="E9" s="138" t="s">
        <v>15</v>
      </c>
      <c r="F9" s="138"/>
      <c r="G9" s="136" t="str">
        <f>IF(エントリー!D26="","",エントリー!D26&amp;" "&amp;エントリー!E26&amp;"（"&amp;エントリー!F26&amp;" "&amp;エントリー!G26&amp;"）")&amp;IF(エントリー!H26="","","【"&amp;エントリー!H26&amp;"】")</f>
        <v/>
      </c>
    </row>
    <row r="10" spans="1:9" ht="6.75" customHeight="1"/>
    <row r="11" spans="1:9" ht="15.75">
      <c r="B11" s="130" t="s">
        <v>76</v>
      </c>
      <c r="C11" s="103"/>
      <c r="E11" s="137"/>
      <c r="F11" s="137"/>
    </row>
    <row r="12" spans="1:9" ht="4.5" customHeight="1">
      <c r="B12" s="132"/>
    </row>
    <row r="13" spans="1:9" s="135" customFormat="1" ht="15.75">
      <c r="B13" s="135" t="s">
        <v>77</v>
      </c>
      <c r="C13" s="135" t="s">
        <v>15</v>
      </c>
      <c r="D13" s="135" t="s">
        <v>78</v>
      </c>
      <c r="E13" s="216" t="s">
        <v>81</v>
      </c>
      <c r="F13" s="216"/>
      <c r="G13" s="135" t="s">
        <v>79</v>
      </c>
      <c r="H13" s="135" t="s">
        <v>80</v>
      </c>
      <c r="I13" s="135" t="s">
        <v>82</v>
      </c>
    </row>
    <row r="14" spans="1:9" ht="33">
      <c r="B14" s="139" t="str">
        <f>IF(エントリー!B31="","",エントリー!B31)</f>
        <v/>
      </c>
      <c r="C14" s="139" t="str">
        <f>IF(エントリー!C31="","",エントリー!C31)</f>
        <v/>
      </c>
      <c r="D14" s="140" t="str">
        <f>IF(エントリー!D31="","",エントリー!D31&amp;" "&amp;エントリー!E31&amp;CHAR(10)&amp;"（"&amp;エントリー!F31&amp;" "&amp;エントリー!G31&amp;"）")</f>
        <v/>
      </c>
      <c r="E14" s="215" t="str">
        <f>IF(エントリー!I31="","",エントリー!I31&amp;"・")&amp;IF(エントリー!H31="","",エントリー!H31&amp;"年")&amp;IF(エントリー!K31="","",CHAR(10)&amp;エントリー!K31)</f>
        <v/>
      </c>
      <c r="F14" s="215"/>
      <c r="G14" s="139" t="str">
        <f>IF(エントリー!D31="","",IF(エントリー!L31="","-",エントリー!L31)&amp;" / "&amp;IF(エントリー!M31="","-",エントリー!M31))</f>
        <v/>
      </c>
      <c r="H14" s="139" t="str">
        <f>IF(エントリー!N31="","",エントリー!N31)</f>
        <v/>
      </c>
      <c r="I14" s="141" t="str">
        <f>IF(エントリー!O31="","",エントリー!O31)&amp;CHAR(10)&amp;IF(エントリー!P31="","",エントリー!P31)</f>
        <v xml:space="preserve">
</v>
      </c>
    </row>
    <row r="15" spans="1:9" ht="33">
      <c r="B15" s="139" t="str">
        <f>IF(エントリー!B32="","",エントリー!B32)</f>
        <v/>
      </c>
      <c r="C15" s="139" t="str">
        <f>IF(エントリー!C32="","",エントリー!C32)</f>
        <v/>
      </c>
      <c r="D15" s="140" t="str">
        <f>IF(エントリー!D32="","",エントリー!D32&amp;" "&amp;エントリー!E32&amp;CHAR(10)&amp;"（"&amp;エントリー!F32&amp;" "&amp;エントリー!G32&amp;"）")</f>
        <v/>
      </c>
      <c r="E15" s="215" t="str">
        <f>IF(エントリー!I32="","",エントリー!I32&amp;"・")&amp;IF(エントリー!H32="","",エントリー!H32&amp;"年")&amp;IF(エントリー!K32="","",CHAR(10)&amp;エントリー!K32)</f>
        <v/>
      </c>
      <c r="F15" s="215"/>
      <c r="G15" s="139" t="str">
        <f>IF(エントリー!D32="","",IF(エントリー!L32="","-",エントリー!L32)&amp;" / "&amp;IF(エントリー!M32="","-",エントリー!M32))</f>
        <v/>
      </c>
      <c r="H15" s="139" t="str">
        <f>IF(エントリー!N32="","",エントリー!N32)</f>
        <v/>
      </c>
      <c r="I15" s="141" t="str">
        <f>IF(エントリー!O32="","",エントリー!O32)&amp;CHAR(10)&amp;IF(エントリー!P32="","",エントリー!P32)</f>
        <v xml:space="preserve">
</v>
      </c>
    </row>
    <row r="16" spans="1:9" ht="33">
      <c r="B16" s="139" t="str">
        <f>IF(エントリー!B33="","",エントリー!B33)</f>
        <v/>
      </c>
      <c r="C16" s="139" t="str">
        <f>IF(エントリー!C33="","",エントリー!C33)</f>
        <v/>
      </c>
      <c r="D16" s="140" t="str">
        <f>IF(エントリー!D33="","",エントリー!D33&amp;" "&amp;エントリー!E33&amp;CHAR(10)&amp;"（"&amp;エントリー!F33&amp;" "&amp;エントリー!G33&amp;"）")</f>
        <v/>
      </c>
      <c r="E16" s="215" t="str">
        <f>IF(エントリー!I33="","",エントリー!I33&amp;"・")&amp;IF(エントリー!H33="","",エントリー!H33&amp;"年")&amp;IF(エントリー!K33="","",CHAR(10)&amp;エントリー!K33)</f>
        <v/>
      </c>
      <c r="F16" s="215"/>
      <c r="G16" s="139" t="str">
        <f>IF(エントリー!D33="","",IF(エントリー!L33="","-",エントリー!L33)&amp;" / "&amp;IF(エントリー!M33="","-",エントリー!M33))</f>
        <v/>
      </c>
      <c r="H16" s="139" t="str">
        <f>IF(エントリー!N33="","",エントリー!N33)</f>
        <v/>
      </c>
      <c r="I16" s="141" t="str">
        <f>IF(エントリー!O33="","",エントリー!O33)&amp;CHAR(10)&amp;IF(エントリー!P33="","",エントリー!P33)</f>
        <v xml:space="preserve">
</v>
      </c>
    </row>
    <row r="17" spans="1:9" ht="33">
      <c r="B17" s="139" t="str">
        <f>IF(エントリー!B34="","",エントリー!B34)</f>
        <v/>
      </c>
      <c r="C17" s="139" t="str">
        <f>IF(エントリー!C34="","",エントリー!C34)</f>
        <v/>
      </c>
      <c r="D17" s="140" t="str">
        <f>IF(エントリー!D34="","",エントリー!D34&amp;" "&amp;エントリー!E34&amp;CHAR(10)&amp;"（"&amp;エントリー!F34&amp;" "&amp;エントリー!G34&amp;"）")</f>
        <v/>
      </c>
      <c r="E17" s="215" t="str">
        <f>IF(エントリー!I34="","",エントリー!I34&amp;"・")&amp;IF(エントリー!H34="","",エントリー!H34&amp;"年")&amp;IF(エントリー!K34="","",CHAR(10)&amp;エントリー!K34)</f>
        <v/>
      </c>
      <c r="F17" s="215"/>
      <c r="G17" s="139" t="str">
        <f>IF(エントリー!D34="","",IF(エントリー!L34="","-",エントリー!L34)&amp;" / "&amp;IF(エントリー!M34="","-",エントリー!M34))</f>
        <v/>
      </c>
      <c r="H17" s="139" t="str">
        <f>IF(エントリー!N34="","",エントリー!N34)</f>
        <v/>
      </c>
      <c r="I17" s="141" t="str">
        <f>IF(エントリー!O34="","",エントリー!O34)&amp;CHAR(10)&amp;IF(エントリー!P34="","",エントリー!P34)</f>
        <v xml:space="preserve">
</v>
      </c>
    </row>
    <row r="18" spans="1:9" ht="33">
      <c r="B18" s="139" t="str">
        <f>IF(エントリー!B35="","",エントリー!B35)</f>
        <v/>
      </c>
      <c r="C18" s="139" t="str">
        <f>IF(エントリー!C35="","",エントリー!C35)</f>
        <v/>
      </c>
      <c r="D18" s="140" t="str">
        <f>IF(エントリー!D35="","",エントリー!D35&amp;" "&amp;エントリー!E35&amp;CHAR(10)&amp;"（"&amp;エントリー!F35&amp;" "&amp;エントリー!G35&amp;"）")</f>
        <v/>
      </c>
      <c r="E18" s="215" t="str">
        <f>IF(エントリー!I35="","",エントリー!I35&amp;"・")&amp;IF(エントリー!H35="","",エントリー!H35&amp;"年")&amp;IF(エントリー!K35="","",CHAR(10)&amp;エントリー!K35)</f>
        <v/>
      </c>
      <c r="F18" s="215"/>
      <c r="G18" s="139" t="str">
        <f>IF(エントリー!D35="","",IF(エントリー!L35="","-",エントリー!L35)&amp;" / "&amp;IF(エントリー!M35="","-",エントリー!M35))</f>
        <v/>
      </c>
      <c r="H18" s="139" t="str">
        <f>IF(エントリー!N35="","",エントリー!N35)</f>
        <v/>
      </c>
      <c r="I18" s="141" t="str">
        <f>IF(エントリー!O35="","",エントリー!O35)&amp;CHAR(10)&amp;IF(エントリー!P35="","",エントリー!P35)</f>
        <v xml:space="preserve">
</v>
      </c>
    </row>
    <row r="19" spans="1:9" ht="33">
      <c r="B19" s="139" t="str">
        <f>IF(エントリー!B36="","",エントリー!B36)</f>
        <v/>
      </c>
      <c r="C19" s="139" t="str">
        <f>IF(エントリー!C36="","",エントリー!C36)</f>
        <v/>
      </c>
      <c r="D19" s="140" t="str">
        <f>IF(エントリー!D36="","",エントリー!D36&amp;" "&amp;エントリー!E36&amp;CHAR(10)&amp;"（"&amp;エントリー!F36&amp;" "&amp;エントリー!G36&amp;"）")</f>
        <v/>
      </c>
      <c r="E19" s="215" t="str">
        <f>IF(エントリー!I36="","",エントリー!I36&amp;"・")&amp;IF(エントリー!H36="","",エントリー!H36&amp;"年")&amp;IF(エントリー!K36="","",CHAR(10)&amp;エントリー!K36)</f>
        <v/>
      </c>
      <c r="F19" s="215"/>
      <c r="G19" s="139" t="str">
        <f>IF(エントリー!D36="","",IF(エントリー!L36="","-",エントリー!L36)&amp;" / "&amp;IF(エントリー!M36="","-",エントリー!M36))</f>
        <v/>
      </c>
      <c r="H19" s="139" t="str">
        <f>IF(エントリー!N36="","",エントリー!N36)</f>
        <v/>
      </c>
      <c r="I19" s="141" t="str">
        <f>IF(エントリー!O36="","",エントリー!O36)&amp;CHAR(10)&amp;IF(エントリー!P36="","",エントリー!P36)</f>
        <v xml:space="preserve">
</v>
      </c>
    </row>
    <row r="20" spans="1:9" ht="33">
      <c r="B20" s="139" t="str">
        <f>IF(エントリー!B37="","",エントリー!B37)</f>
        <v/>
      </c>
      <c r="C20" s="139" t="str">
        <f>IF(エントリー!C37="","",エントリー!C37)</f>
        <v/>
      </c>
      <c r="D20" s="140" t="str">
        <f>IF(エントリー!D37="","",エントリー!D37&amp;" "&amp;エントリー!E37&amp;CHAR(10)&amp;"（"&amp;エントリー!F37&amp;" "&amp;エントリー!G37&amp;"）")</f>
        <v/>
      </c>
      <c r="E20" s="215" t="str">
        <f>IF(エントリー!I37="","",エントリー!I37&amp;"・")&amp;IF(エントリー!H37="","",エントリー!H37&amp;"年")&amp;IF(エントリー!K37="","",CHAR(10)&amp;エントリー!K37)</f>
        <v/>
      </c>
      <c r="F20" s="215"/>
      <c r="G20" s="139" t="str">
        <f>IF(エントリー!D37="","",IF(エントリー!L37="","-",エントリー!L37)&amp;" / "&amp;IF(エントリー!M37="","-",エントリー!M37))</f>
        <v/>
      </c>
      <c r="H20" s="139" t="str">
        <f>IF(エントリー!N37="","",エントリー!N37)</f>
        <v/>
      </c>
      <c r="I20" s="141" t="str">
        <f>IF(エントリー!O37="","",エントリー!O37)&amp;CHAR(10)&amp;IF(エントリー!P37="","",エントリー!P37)</f>
        <v xml:space="preserve">
</v>
      </c>
    </row>
    <row r="21" spans="1:9" ht="33">
      <c r="B21" s="139" t="str">
        <f>IF(エントリー!B38="","",エントリー!B38)</f>
        <v/>
      </c>
      <c r="C21" s="139" t="str">
        <f>IF(エントリー!C38="","",エントリー!C38)</f>
        <v/>
      </c>
      <c r="D21" s="140" t="str">
        <f>IF(エントリー!D38="","",エントリー!D38&amp;" "&amp;エントリー!E38&amp;CHAR(10)&amp;"（"&amp;エントリー!F38&amp;" "&amp;エントリー!G38&amp;"）")</f>
        <v/>
      </c>
      <c r="E21" s="215" t="str">
        <f>IF(エントリー!I38="","",エントリー!I38&amp;"・")&amp;IF(エントリー!H38="","",エントリー!H38&amp;"年")&amp;IF(エントリー!K38="","",CHAR(10)&amp;エントリー!K38)</f>
        <v/>
      </c>
      <c r="F21" s="215"/>
      <c r="G21" s="139" t="str">
        <f>IF(エントリー!D38="","",IF(エントリー!L38="","-",エントリー!L38)&amp;" / "&amp;IF(エントリー!M38="","-",エントリー!M38))</f>
        <v/>
      </c>
      <c r="H21" s="139" t="str">
        <f>IF(エントリー!N38="","",エントリー!N38)</f>
        <v/>
      </c>
      <c r="I21" s="141" t="str">
        <f>IF(エントリー!O38="","",エントリー!O38)&amp;CHAR(10)&amp;IF(エントリー!P38="","",エントリー!P38)</f>
        <v xml:space="preserve">
</v>
      </c>
    </row>
    <row r="22" spans="1:9" ht="33">
      <c r="B22" s="139" t="str">
        <f>IF(エントリー!B39="","",エントリー!B39)</f>
        <v/>
      </c>
      <c r="C22" s="139" t="str">
        <f>IF(エントリー!C39="","",エントリー!C39)</f>
        <v/>
      </c>
      <c r="D22" s="140" t="str">
        <f>IF(エントリー!D39="","",エントリー!D39&amp;" "&amp;エントリー!E39&amp;CHAR(10)&amp;"（"&amp;エントリー!F39&amp;" "&amp;エントリー!G39&amp;"）")</f>
        <v/>
      </c>
      <c r="E22" s="215" t="str">
        <f>IF(エントリー!I39="","",エントリー!I39&amp;"・")&amp;IF(エントリー!H39="","",エントリー!H39&amp;"年")&amp;IF(エントリー!K39="","",CHAR(10)&amp;エントリー!K39)</f>
        <v/>
      </c>
      <c r="F22" s="215"/>
      <c r="G22" s="139" t="str">
        <f>IF(エントリー!D39="","",IF(エントリー!L39="","-",エントリー!L39)&amp;" / "&amp;IF(エントリー!M39="","-",エントリー!M39))</f>
        <v/>
      </c>
      <c r="H22" s="139" t="str">
        <f>IF(エントリー!N39="","",エントリー!N39)</f>
        <v/>
      </c>
      <c r="I22" s="141" t="str">
        <f>IF(エントリー!O39="","",エントリー!O39)&amp;CHAR(10)&amp;IF(エントリー!P39="","",エントリー!P39)</f>
        <v xml:space="preserve">
</v>
      </c>
    </row>
    <row r="23" spans="1:9" ht="33">
      <c r="B23" s="139" t="str">
        <f>IF(エントリー!B40="","",エントリー!B40)</f>
        <v/>
      </c>
      <c r="C23" s="139" t="str">
        <f>IF(エントリー!C40="","",エントリー!C40)</f>
        <v/>
      </c>
      <c r="D23" s="140" t="str">
        <f>IF(エントリー!D40="","",エントリー!D40&amp;" "&amp;エントリー!E40&amp;CHAR(10)&amp;"（"&amp;エントリー!F40&amp;" "&amp;エントリー!G40&amp;"）")</f>
        <v/>
      </c>
      <c r="E23" s="215" t="str">
        <f>IF(エントリー!I40="","",エントリー!I40&amp;"・")&amp;IF(エントリー!H40="","",エントリー!H40&amp;"年")&amp;IF(エントリー!K40="","",CHAR(10)&amp;エントリー!K40)</f>
        <v/>
      </c>
      <c r="F23" s="215"/>
      <c r="G23" s="139" t="str">
        <f>IF(エントリー!D40="","",IF(エントリー!L40="","-",エントリー!L40)&amp;" / "&amp;IF(エントリー!M40="","-",エントリー!M40))</f>
        <v/>
      </c>
      <c r="H23" s="139" t="str">
        <f>IF(エントリー!N40="","",エントリー!N40)</f>
        <v/>
      </c>
      <c r="I23" s="141" t="str">
        <f>IF(エントリー!O40="","",エントリー!O40)&amp;CHAR(10)&amp;IF(エントリー!P40="","",エントリー!P40)</f>
        <v xml:space="preserve">
</v>
      </c>
    </row>
    <row r="24" spans="1:9" ht="31.5">
      <c r="B24" s="139" t="str">
        <f>IF(エントリー!B41="","",エントリー!B41)</f>
        <v/>
      </c>
      <c r="C24" s="139" t="str">
        <f>IF(エントリー!C41="","",エントリー!C41)</f>
        <v/>
      </c>
      <c r="D24" s="140" t="str">
        <f>IF(エントリー!D41="","",エントリー!D41&amp;" "&amp;エントリー!E41&amp;CHAR(10)&amp;"（"&amp;エントリー!F41&amp;" "&amp;エントリー!G41&amp;"）")</f>
        <v/>
      </c>
      <c r="E24" s="215" t="str">
        <f>IF(エントリー!I41="","",エントリー!I41&amp;"・")&amp;IF(エントリー!H41="","",エントリー!H41&amp;"年")&amp;IF(エントリー!K41="","",CHAR(10)&amp;エントリー!K41)</f>
        <v/>
      </c>
      <c r="F24" s="215"/>
      <c r="G24" s="139" t="str">
        <f>IF(エントリー!D41="","",IF(エントリー!L41="","-",エントリー!L41)&amp;" / "&amp;IF(エントリー!M41="","-",エントリー!M41))</f>
        <v/>
      </c>
      <c r="H24" s="139" t="str">
        <f>IF(エントリー!N41="","",エントリー!N41)</f>
        <v/>
      </c>
      <c r="I24" s="141" t="str">
        <f>IF(エントリー!O41="","",エントリー!O41)&amp;CHAR(10)&amp;IF(エントリー!P41="","",エントリー!P41)</f>
        <v xml:space="preserve">
</v>
      </c>
    </row>
    <row r="25" spans="1:9" ht="31.5">
      <c r="B25" s="139" t="str">
        <f>IF(エントリー!B42="","",エントリー!B42)</f>
        <v/>
      </c>
      <c r="C25" s="139" t="str">
        <f>IF(エントリー!C42="","",エントリー!C42)</f>
        <v/>
      </c>
      <c r="D25" s="140" t="str">
        <f>IF(エントリー!D42="","",エントリー!D42&amp;" "&amp;エントリー!E42&amp;CHAR(10)&amp;"（"&amp;エントリー!F42&amp;" "&amp;エントリー!G42&amp;"）")</f>
        <v/>
      </c>
      <c r="E25" s="215" t="str">
        <f>IF(エントリー!I42="","",エントリー!I42&amp;"・")&amp;IF(エントリー!H42="","",エントリー!H42&amp;"年")&amp;IF(エントリー!K42="","",CHAR(10)&amp;エントリー!K42)</f>
        <v/>
      </c>
      <c r="F25" s="215"/>
      <c r="G25" s="139" t="str">
        <f>IF(エントリー!D42="","",IF(エントリー!L42="","-",エントリー!L42)&amp;" / "&amp;IF(エントリー!M42="","-",エントリー!M42))</f>
        <v/>
      </c>
      <c r="H25" s="139" t="str">
        <f>IF(エントリー!N42="","",エントリー!N42)</f>
        <v/>
      </c>
      <c r="I25" s="141" t="str">
        <f>IF(エントリー!O42="","",エントリー!O42)&amp;CHAR(10)&amp;IF(エントリー!P42="","",エントリー!P42)</f>
        <v xml:space="preserve">
</v>
      </c>
    </row>
    <row r="26" spans="1:9" ht="31.5">
      <c r="B26" s="139" t="str">
        <f>IF(エントリー!B43="","",エントリー!B43)</f>
        <v/>
      </c>
      <c r="C26" s="139" t="str">
        <f>IF(エントリー!C43="","",エントリー!C43)</f>
        <v/>
      </c>
      <c r="D26" s="140" t="str">
        <f>IF(エントリー!D43="","",エントリー!D43&amp;" "&amp;エントリー!E43&amp;CHAR(10)&amp;"（"&amp;エントリー!F43&amp;" "&amp;エントリー!G43&amp;"）")</f>
        <v/>
      </c>
      <c r="E26" s="215" t="str">
        <f>IF(エントリー!I43="","",エントリー!I43&amp;"・")&amp;IF(エントリー!H43="","",エントリー!H43&amp;"年")&amp;IF(エントリー!K43="","",CHAR(10)&amp;エントリー!K43)</f>
        <v/>
      </c>
      <c r="F26" s="215"/>
      <c r="G26" s="139" t="str">
        <f>IF(エントリー!D43="","",IF(エントリー!L43="","-",エントリー!L43)&amp;" / "&amp;IF(エントリー!M43="","-",エントリー!M43))</f>
        <v/>
      </c>
      <c r="H26" s="139" t="str">
        <f>IF(エントリー!N43="","",エントリー!N43)</f>
        <v/>
      </c>
      <c r="I26" s="141" t="str">
        <f>IF(エントリー!O43="","",エントリー!O43)&amp;CHAR(10)&amp;IF(エントリー!P43="","",エントリー!P43)</f>
        <v xml:space="preserve">
</v>
      </c>
    </row>
    <row r="27" spans="1:9" ht="31.5">
      <c r="B27" s="139" t="str">
        <f>IF(エントリー!B44="","",エントリー!B44)</f>
        <v/>
      </c>
      <c r="C27" s="139" t="str">
        <f>IF(エントリー!C44="","",エントリー!C44)</f>
        <v/>
      </c>
      <c r="D27" s="140" t="str">
        <f>IF(エントリー!D44="","",エントリー!D44&amp;" "&amp;エントリー!E44&amp;CHAR(10)&amp;"（"&amp;エントリー!F44&amp;" "&amp;エントリー!G44&amp;"）")</f>
        <v/>
      </c>
      <c r="E27" s="215" t="str">
        <f>IF(エントリー!I44="","",エントリー!I44&amp;"・")&amp;IF(エントリー!H44="","",エントリー!H44&amp;"年")&amp;IF(エントリー!K44="","",CHAR(10)&amp;エントリー!K44)</f>
        <v/>
      </c>
      <c r="F27" s="215"/>
      <c r="G27" s="139" t="str">
        <f>IF(エントリー!D44="","",IF(エントリー!L44="","-",エントリー!L44)&amp;" / "&amp;IF(エントリー!M44="","-",エントリー!M44))</f>
        <v/>
      </c>
      <c r="H27" s="139" t="str">
        <f>IF(エントリー!N44="","",エントリー!N44)</f>
        <v/>
      </c>
      <c r="I27" s="141" t="str">
        <f>IF(エントリー!O44="","",エントリー!O44)&amp;CHAR(10)&amp;IF(エントリー!P44="","",エントリー!P44)</f>
        <v xml:space="preserve">
</v>
      </c>
    </row>
    <row r="28" spans="1:9" ht="31.5">
      <c r="B28" s="139" t="str">
        <f>IF(エントリー!B45="","",エントリー!B45)</f>
        <v/>
      </c>
      <c r="C28" s="139" t="str">
        <f>IF(エントリー!C45="","",エントリー!C45)</f>
        <v/>
      </c>
      <c r="D28" s="140" t="str">
        <f>IF(エントリー!D45="","",エントリー!D45&amp;" "&amp;エントリー!E45&amp;CHAR(10)&amp;"（"&amp;エントリー!F45&amp;" "&amp;エントリー!G45&amp;"）")</f>
        <v/>
      </c>
      <c r="E28" s="215" t="str">
        <f>IF(エントリー!I45="","",エントリー!I45&amp;"・")&amp;IF(エントリー!H45="","",エントリー!H45&amp;"年")&amp;IF(エントリー!K45="","",CHAR(10)&amp;エントリー!K45)</f>
        <v/>
      </c>
      <c r="F28" s="215"/>
      <c r="G28" s="139" t="str">
        <f>IF(エントリー!D45="","",IF(エントリー!L45="","-",エントリー!L45)&amp;" / "&amp;IF(エントリー!M45="","-",エントリー!M45))</f>
        <v/>
      </c>
      <c r="H28" s="139" t="str">
        <f>IF(エントリー!N45="","",エントリー!N45)</f>
        <v/>
      </c>
      <c r="I28" s="141" t="str">
        <f>IF(エントリー!O45="","",エントリー!O45)&amp;CHAR(10)&amp;IF(エントリー!P45="","",エントリー!P45)</f>
        <v xml:space="preserve">
</v>
      </c>
    </row>
    <row r="29" spans="1:9" ht="31.5">
      <c r="B29" s="139" t="str">
        <f>IF(エントリー!B46="","",エントリー!B46)</f>
        <v/>
      </c>
      <c r="C29" s="139" t="str">
        <f>IF(エントリー!C46="","",エントリー!C46)</f>
        <v/>
      </c>
      <c r="D29" s="140" t="str">
        <f>IF(エントリー!D46="","",エントリー!D46&amp;" "&amp;エントリー!E46&amp;CHAR(10)&amp;"（"&amp;エントリー!F46&amp;" "&amp;エントリー!G46&amp;"）")</f>
        <v/>
      </c>
      <c r="E29" s="215" t="str">
        <f>IF(エントリー!I46="","",エントリー!I46&amp;"・")&amp;IF(エントリー!H46="","",エントリー!H46&amp;"年")&amp;IF(エントリー!K46="","",CHAR(10)&amp;エントリー!K46)</f>
        <v/>
      </c>
      <c r="F29" s="215"/>
      <c r="G29" s="139" t="str">
        <f>IF(エントリー!D46="","",IF(エントリー!L46="","-",エントリー!L46)&amp;" / "&amp;IF(エントリー!M46="","-",エントリー!M46))</f>
        <v/>
      </c>
      <c r="H29" s="139" t="str">
        <f>IF(エントリー!N46="","",エントリー!N46)</f>
        <v/>
      </c>
      <c r="I29" s="141" t="str">
        <f>IF(エントリー!O46="","",エントリー!O46)&amp;CHAR(10)&amp;IF(エントリー!P46="","",エントリー!P46)</f>
        <v xml:space="preserve">
</v>
      </c>
    </row>
    <row r="30" spans="1:9" ht="31.5">
      <c r="B30" s="139" t="str">
        <f>IF(エントリー!B47="","",エントリー!B47)</f>
        <v/>
      </c>
      <c r="C30" s="139" t="str">
        <f>IF(エントリー!C47="","",エントリー!C47)</f>
        <v/>
      </c>
      <c r="D30" s="140" t="str">
        <f>IF(エントリー!D47="","",エントリー!D47&amp;" "&amp;エントリー!E47&amp;CHAR(10)&amp;"（"&amp;エントリー!F47&amp;" "&amp;エントリー!G47&amp;"）")</f>
        <v/>
      </c>
      <c r="E30" s="215" t="str">
        <f>IF(エントリー!I47="","",エントリー!I47&amp;"・")&amp;IF(エントリー!H47="","",エントリー!H47&amp;"年")&amp;IF(エントリー!K47="","",CHAR(10)&amp;エントリー!K47)</f>
        <v/>
      </c>
      <c r="F30" s="215"/>
      <c r="G30" s="139" t="str">
        <f>IF(エントリー!D47="","",IF(エントリー!L47="","-",エントリー!L47)&amp;" / "&amp;IF(エントリー!M47="","-",エントリー!M47))</f>
        <v/>
      </c>
      <c r="H30" s="139" t="str">
        <f>IF(エントリー!N47="","",エントリー!N47)</f>
        <v/>
      </c>
      <c r="I30" s="141" t="str">
        <f>IF(エントリー!O47="","",エントリー!O47)&amp;CHAR(10)&amp;IF(エントリー!P47="","",エントリー!P47)</f>
        <v xml:space="preserve">
</v>
      </c>
    </row>
    <row r="31" spans="1:9" ht="31.5">
      <c r="B31" s="139" t="str">
        <f>IF(エントリー!B48="","",エントリー!B48)</f>
        <v/>
      </c>
      <c r="C31" s="139" t="str">
        <f>IF(エントリー!C48="","",エントリー!C48)</f>
        <v/>
      </c>
      <c r="D31" s="140" t="str">
        <f>IF(エントリー!D48="","",エントリー!D48&amp;" "&amp;エントリー!E48&amp;CHAR(10)&amp;"（"&amp;エントリー!F48&amp;" "&amp;エントリー!G48&amp;"）")</f>
        <v/>
      </c>
      <c r="E31" s="215" t="str">
        <f>IF(エントリー!I48="","",エントリー!I48&amp;"・")&amp;IF(エントリー!H48="","",エントリー!H48&amp;"年")&amp;IF(エントリー!K48="","",CHAR(10)&amp;エントリー!K48)</f>
        <v/>
      </c>
      <c r="F31" s="215"/>
      <c r="G31" s="139" t="str">
        <f>IF(エントリー!D48="","",IF(エントリー!L48="","-",エントリー!L48)&amp;" / "&amp;IF(エントリー!M48="","-",エントリー!M48))</f>
        <v/>
      </c>
      <c r="H31" s="139" t="str">
        <f>IF(エントリー!N48="","",エントリー!N48)</f>
        <v/>
      </c>
      <c r="I31" s="141" t="str">
        <f>IF(エントリー!O48="","",エントリー!O48)&amp;CHAR(10)&amp;IF(エントリー!P48="","",エントリー!P48)</f>
        <v xml:space="preserve">
</v>
      </c>
    </row>
    <row r="32" spans="1:9" ht="20.25" thickBot="1">
      <c r="A32" s="146"/>
      <c r="B32" s="146" t="str">
        <f>IF(エントリー!D16="","",SUBSTITUTE(エントリー!D16,"学連","")&amp;IF(エントリー!E16="","",""&amp;エントリー!E16))</f>
        <v/>
      </c>
      <c r="C32" s="147"/>
      <c r="D32" s="148" t="str">
        <f>IF(エントリー!D8="","",エントリー!D8)</f>
        <v/>
      </c>
      <c r="E32" s="146"/>
      <c r="F32" s="146"/>
      <c r="G32" s="146"/>
      <c r="H32" s="146"/>
      <c r="I32" s="146"/>
    </row>
    <row r="33" spans="2:9" ht="10.5" customHeight="1">
      <c r="C33" s="103"/>
    </row>
    <row r="34" spans="2:9" ht="20.100000000000001" customHeight="1">
      <c r="B34" s="159" t="s">
        <v>84</v>
      </c>
      <c r="C34" s="103"/>
    </row>
    <row r="35" spans="2:9" ht="20.100000000000001" customHeight="1">
      <c r="B35" s="149">
        <v>1</v>
      </c>
      <c r="C35" s="150"/>
      <c r="D35" s="151" t="str">
        <f>IF(エントリー!D52="","",エントリー!D52&amp;" "&amp;エントリー!E52&amp;"（"&amp;エントリー!F52&amp;" "&amp;エントリー!G52&amp;"）")</f>
        <v/>
      </c>
      <c r="E35" s="149">
        <v>4</v>
      </c>
      <c r="F35" s="150" t="str">
        <f>IF(エントリー!D55="","",エントリー!D55&amp;" "&amp;エントリー!E55&amp;"（"&amp;エントリー!F55&amp;" "&amp;エントリー!G55&amp;"）")</f>
        <v/>
      </c>
      <c r="G35" s="150"/>
      <c r="H35" s="150"/>
      <c r="I35" s="150"/>
    </row>
    <row r="36" spans="2:9" ht="20.100000000000001" customHeight="1">
      <c r="B36" s="149">
        <v>2</v>
      </c>
      <c r="C36" s="150"/>
      <c r="D36" s="151" t="str">
        <f>IF(エントリー!D53="","",エントリー!D53&amp;" "&amp;エントリー!E53&amp;"（"&amp;エントリー!F53&amp;" "&amp;エントリー!G53&amp;"）")</f>
        <v/>
      </c>
      <c r="E36" s="149">
        <v>5</v>
      </c>
      <c r="F36" s="150" t="str">
        <f>IF(エントリー!D56="","",エントリー!D56&amp;" "&amp;エントリー!E56&amp;"（"&amp;エントリー!F56&amp;" "&amp;エントリー!G56&amp;"）")</f>
        <v/>
      </c>
      <c r="G36" s="150"/>
      <c r="H36" s="150"/>
      <c r="I36" s="150"/>
    </row>
    <row r="37" spans="2:9" ht="20.100000000000001" customHeight="1">
      <c r="B37" s="149">
        <v>3</v>
      </c>
      <c r="C37" s="150"/>
      <c r="D37" s="151" t="str">
        <f>IF(エントリー!D54="","",エントリー!D54&amp;" "&amp;エントリー!E54&amp;"（"&amp;エントリー!F54&amp;" "&amp;エントリー!G54&amp;"）")</f>
        <v/>
      </c>
      <c r="E37" s="149">
        <v>6</v>
      </c>
      <c r="F37" s="150" t="str">
        <f>IF(エントリー!D57="","",エントリー!D57&amp;" "&amp;エントリー!E57&amp;"（"&amp;エントリー!F57&amp;" "&amp;エントリー!G57&amp;"）")</f>
        <v/>
      </c>
      <c r="G37" s="150"/>
      <c r="H37" s="150"/>
      <c r="I37" s="150"/>
    </row>
    <row r="38" spans="2:9" ht="15" customHeight="1">
      <c r="C38" s="103"/>
    </row>
    <row r="39" spans="2:9" ht="20.100000000000001" customHeight="1">
      <c r="B39" s="159" t="s">
        <v>85</v>
      </c>
      <c r="C39" s="103"/>
    </row>
    <row r="40" spans="2:9" ht="16.5">
      <c r="B40" s="152" t="s">
        <v>86</v>
      </c>
      <c r="C40" s="153"/>
      <c r="D40" s="154" t="str">
        <f>IF(エントリー!D61="","",エントリー!D61&amp;" "&amp;エントリー!E61&amp;"（"&amp;エントリー!F61&amp;" "&amp;エントリー!G61&amp;"）")</f>
        <v/>
      </c>
      <c r="E40" s="153" t="str">
        <f>IF(エントリー!H61="","",エントリー!H61&amp;"年"&amp;IF(エントリー!I61="","","・"&amp;エントリー!I61)&amp;IF(エントリー!J61="","","・"&amp;エントリー!J61))</f>
        <v/>
      </c>
      <c r="F40" s="153"/>
      <c r="G40" s="153"/>
      <c r="H40" s="153"/>
      <c r="I40" s="153"/>
    </row>
    <row r="41" spans="2:9" ht="16.5">
      <c r="B41" s="134"/>
      <c r="C41" s="103"/>
      <c r="D41" s="136" t="str">
        <f>IF(エントリー!K61="","",エントリー!K61)</f>
        <v/>
      </c>
      <c r="E41" s="136" t="str">
        <f>IF(エントリー!L61="","",エントリー!L61)</f>
        <v/>
      </c>
    </row>
    <row r="42" spans="2:9" ht="16.5">
      <c r="B42" s="155"/>
      <c r="C42" s="156"/>
      <c r="D42" s="157" t="str">
        <f>IF(エントリー!K62="","",エントリー!K62)</f>
        <v/>
      </c>
      <c r="E42" s="156"/>
      <c r="F42" s="156"/>
      <c r="G42" s="156"/>
      <c r="H42" s="156"/>
      <c r="I42" s="156"/>
    </row>
    <row r="43" spans="2:9" ht="16.5">
      <c r="B43" s="134">
        <v>2</v>
      </c>
      <c r="C43" s="103"/>
      <c r="D43" s="136" t="str">
        <f>IF(エントリー!D64="","",エントリー!D64&amp;" "&amp;エントリー!E64&amp;"（"&amp;エントリー!F64&amp;" "&amp;エントリー!G64&amp;"）")</f>
        <v/>
      </c>
      <c r="E43" s="103" t="str">
        <f>IF(エントリー!H64="","",エントリー!H64&amp;"年"&amp;IF(エントリー!I64="","","・"&amp;エントリー!I64)&amp;IF(エントリー!J64="","","・"&amp;エントリー!J64))</f>
        <v/>
      </c>
    </row>
    <row r="44" spans="2:9" ht="16.5">
      <c r="B44" s="134"/>
      <c r="C44" s="103"/>
      <c r="D44" s="136" t="str">
        <f>IF(エントリー!K64="","",エントリー!K64)</f>
        <v/>
      </c>
      <c r="E44" s="136" t="str">
        <f>IF(エントリー!L64="","",エントリー!L64)</f>
        <v/>
      </c>
    </row>
    <row r="45" spans="2:9" ht="16.5">
      <c r="B45" s="152">
        <v>3</v>
      </c>
      <c r="C45" s="153"/>
      <c r="D45" s="154" t="str">
        <f>IF(エントリー!D65="","",エントリー!D65&amp;" "&amp;エントリー!E65&amp;"（"&amp;エントリー!F65&amp;" "&amp;エントリー!G65&amp;"）")</f>
        <v/>
      </c>
      <c r="E45" s="153" t="str">
        <f>IF(エントリー!H65="","",エントリー!H65&amp;"年"&amp;IF(エントリー!I65="","","・"&amp;エントリー!I65)&amp;IF(エントリー!J65="","","・"&amp;エントリー!J65))</f>
        <v/>
      </c>
      <c r="F45" s="153"/>
      <c r="G45" s="153"/>
      <c r="H45" s="153"/>
      <c r="I45" s="153"/>
    </row>
    <row r="46" spans="2:9" ht="16.5">
      <c r="B46" s="134"/>
      <c r="C46" s="103"/>
      <c r="D46" s="136" t="str">
        <f>IF(エントリー!K65="","",エントリー!K65)</f>
        <v/>
      </c>
      <c r="E46" s="136" t="str">
        <f>IF(エントリー!L65="","",エントリー!L65)</f>
        <v/>
      </c>
    </row>
    <row r="47" spans="2:9" ht="16.5">
      <c r="B47" s="152">
        <v>4</v>
      </c>
      <c r="C47" s="153"/>
      <c r="D47" s="154" t="str">
        <f>IF(エントリー!D66="","",エントリー!D66&amp;" "&amp;エントリー!E66&amp;"（"&amp;エントリー!F66&amp;" "&amp;エントリー!G66&amp;"）")</f>
        <v/>
      </c>
      <c r="E47" s="153" t="str">
        <f>IF(エントリー!H66="","",エントリー!H66&amp;"年"&amp;IF(エントリー!I66="","","・"&amp;エントリー!I66)&amp;IF(エントリー!J66="","","・"&amp;エントリー!J66))</f>
        <v/>
      </c>
      <c r="F47" s="153"/>
      <c r="G47" s="153"/>
      <c r="H47" s="153"/>
      <c r="I47" s="153"/>
    </row>
    <row r="48" spans="2:9" ht="16.5">
      <c r="B48" s="156"/>
      <c r="C48" s="156"/>
      <c r="D48" s="157" t="str">
        <f>IF(エントリー!K66="","",エントリー!K66)</f>
        <v/>
      </c>
      <c r="E48" s="157" t="str">
        <f>IF(エントリー!L68="","",エントリー!L68)</f>
        <v/>
      </c>
      <c r="F48" s="156"/>
      <c r="G48" s="156"/>
      <c r="H48" s="156"/>
      <c r="I48" s="156"/>
    </row>
    <row r="49" spans="2:9" ht="15" customHeight="1">
      <c r="C49" s="103"/>
      <c r="D49" s="136"/>
    </row>
    <row r="50" spans="2:9" ht="20.100000000000001" customHeight="1">
      <c r="B50" s="160" t="s">
        <v>87</v>
      </c>
      <c r="C50" s="103"/>
    </row>
    <row r="51" spans="2:9" ht="20.100000000000001" customHeight="1">
      <c r="B51" s="149">
        <v>1</v>
      </c>
      <c r="C51" s="150"/>
      <c r="D51" s="151" t="str">
        <f>IF(エントリー!D70="","",エントリー!D70&amp;" "&amp;エントリー!E70&amp;"（"&amp;エントリー!F70&amp;" "&amp;エントリー!G70&amp;"）")</f>
        <v/>
      </c>
      <c r="E51" s="150" t="str">
        <f>IF(エントリー!H70="","",エントリー!H70&amp;IF(エントリー!I70="","","・"&amp;エントリー!I70)&amp;IF(エントリー!J70="","","・"&amp;エントリー!J70))&amp;IF(エントリー!K70="","","（No."&amp;エントリー!K70&amp;"）")&amp;IF(エントリー!L70="","",TEXT(エントリー!L70,"YYYY/M/D"))</f>
        <v/>
      </c>
      <c r="F51" s="150"/>
      <c r="G51" s="150"/>
      <c r="H51" s="150"/>
      <c r="I51" s="150"/>
    </row>
    <row r="52" spans="2:9" ht="20.100000000000001" customHeight="1">
      <c r="B52" s="149">
        <v>2</v>
      </c>
      <c r="C52" s="150"/>
      <c r="D52" s="151" t="str">
        <f>IF(エントリー!D71="","",エントリー!D71&amp;" "&amp;エントリー!E71&amp;"（"&amp;エントリー!F71&amp;" "&amp;エントリー!G71&amp;"）")</f>
        <v/>
      </c>
      <c r="E52" s="150" t="str">
        <f>IF(エントリー!H71="","",エントリー!H71&amp;IF(エントリー!I71="","","・"&amp;エントリー!I71)&amp;IF(エントリー!J71="","","・"&amp;エントリー!J71))&amp;IF(エントリー!K71="","","（No."&amp;エントリー!K71&amp;"）")&amp;IF(エントリー!L71="","",TEXT(エントリー!L71,"YYYY/M/D"))</f>
        <v/>
      </c>
      <c r="F52" s="150"/>
      <c r="G52" s="150"/>
      <c r="H52" s="150"/>
      <c r="I52" s="150"/>
    </row>
    <row r="53" spans="2:9" ht="20.100000000000001" customHeight="1">
      <c r="B53" s="149">
        <v>3</v>
      </c>
      <c r="C53" s="150"/>
      <c r="D53" s="151" t="str">
        <f>IF(エントリー!D72="","",エントリー!D72&amp;" "&amp;エントリー!E72&amp;"（"&amp;エントリー!F72&amp;" "&amp;エントリー!G72&amp;"）")</f>
        <v/>
      </c>
      <c r="E53" s="150" t="str">
        <f>IF(エントリー!H72="","",エントリー!H72&amp;IF(エントリー!I72="","","・"&amp;エントリー!I72)&amp;IF(エントリー!J72="","","・"&amp;エントリー!J72))&amp;IF(エントリー!K72="","","（No."&amp;エントリー!K72&amp;"）")&amp;IF(エントリー!L72="","",TEXT(エントリー!L72,"YYYY/M/D"))</f>
        <v/>
      </c>
      <c r="F53" s="150"/>
      <c r="G53" s="150"/>
      <c r="H53" s="150"/>
      <c r="I53" s="150"/>
    </row>
    <row r="54" spans="2:9" ht="15" customHeight="1">
      <c r="C54" s="103"/>
    </row>
    <row r="55" spans="2:9" ht="20.100000000000001" customHeight="1">
      <c r="B55" s="160" t="s">
        <v>88</v>
      </c>
      <c r="C55" s="103"/>
    </row>
    <row r="56" spans="2:9" ht="20.100000000000001" customHeight="1">
      <c r="B56" s="149">
        <v>1</v>
      </c>
      <c r="C56" s="150"/>
      <c r="D56" s="151" t="str">
        <f>IF(エントリー!D76="","",エントリー!D76&amp;" "&amp;エントリー!E76&amp;"（"&amp;エントリー!F76&amp;" "&amp;エントリー!G76&amp;"）")</f>
        <v/>
      </c>
      <c r="E56" s="150" t="str">
        <f>IF(エントリー!H76="","",エントリー!H76&amp;IF(エントリー!I76="","","・"&amp;エントリー!I76)&amp;IF(エントリー!J76="","","・"&amp;エントリー!J76))&amp;IF(エントリー!K76="","","（No."&amp;エントリー!K76&amp;"）")&amp;IF(エントリー!L76="","",TEXT(エントリー!L76,"YYYY/M/D"))</f>
        <v/>
      </c>
      <c r="F56" s="150"/>
      <c r="G56" s="150"/>
      <c r="H56" s="150"/>
      <c r="I56" s="150"/>
    </row>
    <row r="57" spans="2:9" ht="20.100000000000001" customHeight="1">
      <c r="B57" s="149">
        <v>2</v>
      </c>
      <c r="C57" s="150"/>
      <c r="D57" s="151" t="str">
        <f>IF(エントリー!D77="","",エントリー!D77&amp;" "&amp;エントリー!E77&amp;"（"&amp;エントリー!F77&amp;" "&amp;エントリー!G77&amp;"）")</f>
        <v/>
      </c>
      <c r="E57" s="150" t="str">
        <f>IF(エントリー!H77="","",エントリー!H77&amp;IF(エントリー!I77="","","・"&amp;エントリー!I77)&amp;IF(エントリー!J77="","","・"&amp;エントリー!J77))&amp;IF(エントリー!K77="","","（No."&amp;エントリー!K77&amp;"）")&amp;IF(エントリー!L77="","",TEXT(エントリー!L77,"YYYY/M/D"))</f>
        <v/>
      </c>
      <c r="F57" s="150"/>
      <c r="G57" s="150"/>
      <c r="H57" s="150"/>
      <c r="I57" s="150"/>
    </row>
    <row r="58" spans="2:9" ht="20.100000000000001" customHeight="1">
      <c r="B58" s="149">
        <v>3</v>
      </c>
      <c r="C58" s="150"/>
      <c r="D58" s="151" t="str">
        <f>IF(エントリー!D78="","",エントリー!D78&amp;" "&amp;エントリー!E78&amp;"（"&amp;エントリー!F78&amp;" "&amp;エントリー!G78&amp;"）")</f>
        <v/>
      </c>
      <c r="E58" s="150" t="str">
        <f>IF(エントリー!H78="","",エントリー!H78&amp;IF(エントリー!I78="","","・"&amp;エントリー!I78)&amp;IF(エントリー!J78="","","・"&amp;エントリー!J78))&amp;IF(エントリー!K78="","","（No."&amp;エントリー!K78&amp;"）")&amp;IF(エントリー!L78="","",TEXT(エントリー!L78,"YYYY/M/D"))</f>
        <v/>
      </c>
      <c r="F58" s="150"/>
      <c r="G58" s="150"/>
      <c r="H58" s="150"/>
      <c r="I58" s="150"/>
    </row>
    <row r="59" spans="2:9" ht="15" customHeight="1">
      <c r="C59" s="103"/>
    </row>
    <row r="60" spans="2:9" ht="20.100000000000001" customHeight="1">
      <c r="B60" s="160" t="s">
        <v>89</v>
      </c>
    </row>
    <row r="61" spans="2:9" ht="20.100000000000001" customHeight="1">
      <c r="B61" s="149">
        <v>1</v>
      </c>
      <c r="C61" s="158"/>
      <c r="D61" s="151" t="str">
        <f>IF(エントリー!D82="","",エントリー!D82&amp;" "&amp;エントリー!E82&amp;"（"&amp;エントリー!F82&amp;" "&amp;エントリー!G82&amp;"）")</f>
        <v/>
      </c>
      <c r="E61" s="150"/>
      <c r="F61" s="150" t="str">
        <f>IF(エントリー!H82="","",TEXT(エントリー!H82,"YYYY/M/D生"))</f>
        <v/>
      </c>
      <c r="G61" s="150"/>
      <c r="H61" s="150"/>
      <c r="I61" s="150"/>
    </row>
    <row r="62" spans="2:9" ht="20.100000000000001" customHeight="1">
      <c r="B62" s="149">
        <v>2</v>
      </c>
      <c r="C62" s="158"/>
      <c r="D62" s="151" t="str">
        <f>IF(エントリー!D83="","",エントリー!D83&amp;" "&amp;エントリー!E83&amp;"（"&amp;エントリー!F83&amp;" "&amp;エントリー!G83&amp;"）")</f>
        <v/>
      </c>
      <c r="E62" s="150"/>
      <c r="F62" s="150" t="str">
        <f>IF(エントリー!H83="","",TEXT(エントリー!H83,"YYYY/M/D生"))</f>
        <v/>
      </c>
      <c r="G62" s="150"/>
      <c r="H62" s="150"/>
      <c r="I62" s="150"/>
    </row>
    <row r="63" spans="2:9" ht="20.100000000000001" customHeight="1">
      <c r="B63" s="149">
        <v>3</v>
      </c>
      <c r="C63" s="158"/>
      <c r="D63" s="151" t="str">
        <f>IF(エントリー!D84="","",エントリー!D84&amp;" "&amp;エントリー!E84&amp;"（"&amp;エントリー!F84&amp;" "&amp;エントリー!G84&amp;"）")</f>
        <v/>
      </c>
      <c r="E63" s="150"/>
      <c r="F63" s="150" t="str">
        <f>IF(エントリー!H84="","",TEXT(エントリー!H84,"YYYY/M/D生"))</f>
        <v/>
      </c>
      <c r="G63" s="150"/>
      <c r="H63" s="150"/>
      <c r="I63" s="150"/>
    </row>
    <row r="64" spans="2:9" ht="20.100000000000001" customHeight="1">
      <c r="B64" s="149">
        <v>4</v>
      </c>
      <c r="C64" s="158"/>
      <c r="D64" s="151" t="str">
        <f>IF(エントリー!D85="","",エントリー!D85&amp;" "&amp;エントリー!E85&amp;"（"&amp;エントリー!F85&amp;" "&amp;エントリー!G85&amp;"）")</f>
        <v/>
      </c>
      <c r="E64" s="150"/>
      <c r="F64" s="150" t="str">
        <f>IF(エントリー!H85="","",TEXT(エントリー!H85,"YYYY/M/D生"))</f>
        <v/>
      </c>
      <c r="G64" s="150"/>
      <c r="H64" s="150"/>
      <c r="I64" s="150"/>
    </row>
    <row r="65" spans="2:9" ht="15" customHeight="1"/>
    <row r="66" spans="2:9" ht="20.100000000000001" customHeight="1">
      <c r="B66" s="160" t="s">
        <v>90</v>
      </c>
    </row>
    <row r="67" spans="2:9" ht="20.100000000000001" customHeight="1">
      <c r="B67" s="149">
        <v>1</v>
      </c>
      <c r="C67" s="158"/>
      <c r="D67" s="151" t="str">
        <f>IF(エントリー!D89="","",エントリー!D89&amp;" "&amp;エントリー!E89&amp;"（"&amp;エントリー!F89&amp;" "&amp;エントリー!G89&amp;"）")</f>
        <v/>
      </c>
      <c r="E67" s="150"/>
      <c r="F67" s="150" t="str">
        <f>IF(エントリー!H89="","",エントリー!H89)</f>
        <v/>
      </c>
      <c r="G67" s="150"/>
      <c r="H67" s="150" t="str">
        <f>IF(エントリー!K89="","",エントリー!K89)</f>
        <v/>
      </c>
      <c r="I67" s="150"/>
    </row>
    <row r="68" spans="2:9" ht="20.100000000000001" customHeight="1">
      <c r="B68" s="149">
        <v>2</v>
      </c>
      <c r="C68" s="158"/>
      <c r="D68" s="151" t="str">
        <f>IF(エントリー!D90="","",エントリー!D90&amp;" "&amp;エントリー!E90&amp;"（"&amp;エントリー!F90&amp;" "&amp;エントリー!G90&amp;"）")</f>
        <v/>
      </c>
      <c r="E68" s="150"/>
      <c r="F68" s="150" t="str">
        <f>IF(エントリー!H90="","",エントリー!H90)</f>
        <v/>
      </c>
      <c r="G68" s="150"/>
      <c r="H68" s="150" t="str">
        <f>IF(エントリー!K90="","",エントリー!K90)</f>
        <v/>
      </c>
      <c r="I68" s="150"/>
    </row>
    <row r="69" spans="2:9" ht="20.100000000000001" customHeight="1">
      <c r="B69" s="149">
        <v>3</v>
      </c>
      <c r="C69" s="158"/>
      <c r="D69" s="151" t="str">
        <f>IF(エントリー!D91="","",エントリー!D91&amp;" "&amp;エントリー!E91&amp;"（"&amp;エントリー!F91&amp;" "&amp;エントリー!G91&amp;"）")</f>
        <v/>
      </c>
      <c r="E69" s="150"/>
      <c r="F69" s="150" t="str">
        <f>IF(エントリー!H91="","",エントリー!H91)</f>
        <v/>
      </c>
      <c r="G69" s="150"/>
      <c r="H69" s="150" t="str">
        <f>IF(エントリー!K91="","",エントリー!K91)</f>
        <v/>
      </c>
      <c r="I69" s="150"/>
    </row>
    <row r="70" spans="2:9" ht="20.100000000000001" customHeight="1"/>
    <row r="71" spans="2:9" ht="20.100000000000001" customHeight="1">
      <c r="B71" s="160" t="s">
        <v>91</v>
      </c>
    </row>
    <row r="72" spans="2:9" ht="35.25" customHeight="1">
      <c r="B72" s="217" t="str">
        <f>IF(エントリー!B95="","",エントリー!B95)</f>
        <v/>
      </c>
      <c r="C72" s="217"/>
      <c r="D72" s="217"/>
      <c r="E72" s="217"/>
      <c r="F72" s="217"/>
      <c r="G72" s="217"/>
      <c r="H72" s="217"/>
      <c r="I72" s="217"/>
    </row>
  </sheetData>
  <sheetProtection password="CC49" sheet="1" objects="1" scenarios="1"/>
  <mergeCells count="20">
    <mergeCell ref="E31:F31"/>
    <mergeCell ref="B72:I72"/>
    <mergeCell ref="E25:F25"/>
    <mergeCell ref="E26:F26"/>
    <mergeCell ref="E27:F27"/>
    <mergeCell ref="E28:F28"/>
    <mergeCell ref="E29:F29"/>
    <mergeCell ref="E30:F30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honeticPr fontId="1"/>
  <pageMargins left="0.59055118110236227" right="0.59055118110236227" top="0.47244094488188981" bottom="0.47244094488188981" header="0.31496062992125984" footer="0.31496062992125984"/>
  <pageSetup paperSize="9" orientation="portrait" verticalDpi="1200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</vt:lpstr>
      <vt:lpstr>印刷用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 昇治</dc:creator>
  <cp:lastModifiedBy>平田 昇治</cp:lastModifiedBy>
  <cp:lastPrinted>2024-09-20T02:54:40Z</cp:lastPrinted>
  <dcterms:created xsi:type="dcterms:W3CDTF">2024-04-23T02:21:37Z</dcterms:created>
  <dcterms:modified xsi:type="dcterms:W3CDTF">2024-09-25T05:18:51Z</dcterms:modified>
</cp:coreProperties>
</file>